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visibility="hidden" xWindow="165" yWindow="0" windowWidth="8700" windowHeight="3615"/>
  </bookViews>
  <sheets>
    <sheet name="GLOBAL" sheetId="1" r:id="rId1"/>
    <sheet name="GLOBAL rangos medias" sheetId="11" r:id="rId2"/>
    <sheet name="ARTICULOS " sheetId="2" r:id="rId3"/>
    <sheet name="ARTICULOS  categorizados" sheetId="9" r:id="rId4"/>
    <sheet name="ARTICULOS  top10" sheetId="6" r:id="rId5"/>
    <sheet name="NOTICIAS" sheetId="3" r:id="rId6"/>
    <sheet name="NOTICIAS categorizadas" sheetId="10" r:id="rId7"/>
    <sheet name="NOTICIAS top10  " sheetId="7" r:id="rId8"/>
    <sheet name="C" sheetId="4" r:id="rId9"/>
    <sheet name="foco de estudio" sheetId="5" r:id="rId10"/>
  </sheets>
  <definedNames>
    <definedName name="_xlnm._FilterDatabase" localSheetId="7" hidden="1">'NOTICIAS top10  '!$A$1:$O$1</definedName>
  </definedNames>
  <calcPr calcId="0" concurrentCalc="0"/>
  <oleSize ref="A43529:A1"/>
</workbook>
</file>

<file path=xl/sharedStrings.xml><?xml version="1.0" encoding="utf-8"?>
<sst xmlns="http://schemas.openxmlformats.org/spreadsheetml/2006/main" count="1386" uniqueCount="411">
  <si>
    <t>DESCRIPCIÓN DEL PRODUCTO COMUNICATIVO</t>
  </si>
  <si>
    <t>RAE. Respeto.- veneración, miramiento, consideración, deferencia que se hace a alguien.</t>
  </si>
  <si>
    <t>RAE. Integridad.-Cualidad de íntegro, pureza de las vírgenes.</t>
  </si>
  <si>
    <t>RAE. Igualdad.- conformidad de algo con otra cosa en naturaleza, forma, calidad o cantidad.</t>
  </si>
  <si>
    <t>RAE. Libertad.- facultad natural que tiene el hombre de obrar de una o de otra, y de no obrar, por lo que es responsable de sus actos.</t>
  </si>
  <si>
    <t>RAE. Honor.- Cualidad moral que lleva al cumplimiento de los propios deberes respecto del prójimo y de uno mismo.</t>
  </si>
  <si>
    <t>ARTÍCULOS DE LA LOC (Se marca con un 1 la presencia o mención de derechos humanos en cada artículo de la Ley)</t>
  </si>
  <si>
    <t>CL Conc Art 10.3.e-39</t>
  </si>
  <si>
    <t>SP RF  Art 10.3.h-40-41</t>
  </si>
  <si>
    <t>Art 10.4.f</t>
  </si>
  <si>
    <t xml:space="preserve"> Resp.  Art 10.4.i</t>
  </si>
  <si>
    <t xml:space="preserve"> PRINCIPIOS UNIVERSALES PRESENTES EN LA LOC</t>
  </si>
  <si>
    <t>DESCRIPCIÓN  DE ELEMENTOS NARRATIVOS DE ESPACIOS, TIEMPOS, ACCIONES Y PERSONAJES</t>
  </si>
  <si>
    <t>ui</t>
  </si>
  <si>
    <t xml:space="preserve"> </t>
  </si>
  <si>
    <t>total +</t>
  </si>
  <si>
    <t>total -</t>
  </si>
  <si>
    <t>total 0</t>
  </si>
  <si>
    <t>total total</t>
  </si>
  <si>
    <r>
      <t>2.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Art.10.1.b abstención de contenidos discriminatorios</t>
    </r>
  </si>
  <si>
    <r>
      <t>3.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Art.10.1.c  respeto a la intimidad</t>
    </r>
  </si>
  <si>
    <r>
      <t>4.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 xml:space="preserve">Art 10.2.a No incitar a NNA  a imitación peligrosa para la salud  </t>
    </r>
  </si>
  <si>
    <r>
      <t>5.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 xml:space="preserve">Art.10.2.b Abstenerse de identificaciones que atenten contra dignidad y derechos  </t>
    </r>
  </si>
  <si>
    <r>
      <t>6.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10.2.c Evitar burlas de discapacidades</t>
    </r>
  </si>
  <si>
    <r>
      <t>7.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10.2.d Abstenerse de identificar NNA en actos ilícitos</t>
    </r>
  </si>
  <si>
    <r>
      <t>8.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10.2.e Derecho a la imagen y privacidad adolescentes en conflicto con  ley penal</t>
    </r>
  </si>
  <si>
    <r>
      <t>9.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10.2.f Contenidos atentatorios contra dignidad adultos mayores</t>
    </r>
  </si>
  <si>
    <r>
      <t>11.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10.3.c Abstenerse de obtener información por métodos ilícitos  (Cámara oculta)</t>
    </r>
  </si>
  <si>
    <r>
      <t>12.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Art.10.3.d Evitar el tratamiento morboso de la información</t>
    </r>
  </si>
  <si>
    <r>
      <t>15.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10.3.g No aceptar presiones externas</t>
    </r>
  </si>
  <si>
    <r>
      <t>16.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10.3.h- 40-  41  reserva de la fuente y secreto profesional</t>
    </r>
  </si>
  <si>
    <r>
      <t>17.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Art.10.3.i-j Beneficios personales y provecho propio</t>
    </r>
  </si>
  <si>
    <r>
      <t>18.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Art.10.3.k derechos de autor y normas de citas.</t>
    </r>
  </si>
  <si>
    <r>
      <t>21.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Art.10.4.c presunción de inocencia</t>
    </r>
  </si>
  <si>
    <r>
      <t>23.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Art.10.4.h No difusión irresponsable con el ambiente</t>
    </r>
  </si>
  <si>
    <r>
      <t>24.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10.4.i Asumir responsabilidades</t>
    </r>
  </si>
  <si>
    <r>
      <t>25.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Art.10.4.j-26 Linchamiento mediático</t>
    </r>
  </si>
  <si>
    <r>
      <t>26.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11 Principio de acción afirmativa</t>
    </r>
  </si>
  <si>
    <r>
      <t>27.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Art.12 Principio de la democratización de la comunicación</t>
    </r>
  </si>
  <si>
    <r>
      <t>28.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Art.13.Principio de Participación.</t>
    </r>
  </si>
  <si>
    <r>
      <t>29.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Art.14 Principio de interculturalidad</t>
    </r>
  </si>
  <si>
    <r>
      <t>30.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15 Principio del interés superior de NNA</t>
    </r>
  </si>
  <si>
    <r>
      <t>31.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Art.16 Principio de transparencia</t>
    </r>
  </si>
  <si>
    <r>
      <t>32.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19, 20, 21 Responsabilidad ulterior, RU Asumida MC, Responsabilidad Solidaria MC</t>
    </r>
  </si>
  <si>
    <r>
      <t>34.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27. Tratamiento equitativo  de la información judicial.</t>
    </r>
  </si>
  <si>
    <r>
      <t>35.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Art28. Obligación de entregar copias de Programas o impresos</t>
    </r>
  </si>
  <si>
    <r>
      <t>36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Art.29 Libertad de información.</t>
    </r>
  </si>
  <si>
    <r>
      <t>37.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 30 Información de circulación restringida </t>
    </r>
  </si>
  <si>
    <r>
      <t>38.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31 Derecho de protección a la comunicación personal</t>
    </r>
  </si>
  <si>
    <r>
      <t>39.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 32 Protección integral de NNA </t>
    </r>
  </si>
  <si>
    <r>
      <t>40.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33, 34 Derecho a crear MC, Derecho  de acceso a Frecuencias</t>
    </r>
  </si>
  <si>
    <r>
      <t>41.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35 Derecho de acceso universal a Tics</t>
    </r>
  </si>
  <si>
    <r>
      <t>42.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Art.36 Derecho  a la comunicación intercultural y plurinacional</t>
    </r>
  </si>
  <si>
    <r>
      <t>43.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Art.37 Derecho de las  personas con discapacidad  al acceso a la comunicación.</t>
    </r>
  </si>
  <si>
    <r>
      <t>55.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Art.71.8 Diálogo unidad e igualdad en la diversidad</t>
    </r>
  </si>
  <si>
    <r>
      <t>56.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Art.71.9 Integración </t>
    </r>
  </si>
  <si>
    <r>
      <t>57.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71.10 Edu-comunicación.</t>
    </r>
  </si>
  <si>
    <t xml:space="preserve">Enlaces </t>
  </si>
  <si>
    <t>http://www.eluniverso.com/noticias/2015/01/12/nota/4427871/francia-lidero-multitudinario-homenaje-victimas-atentados</t>
  </si>
  <si>
    <t>http://www.telegrafo.com.ec/mundo/item/entre-13-y-15-millones-de-personas-en-marcha-de-paris.html</t>
  </si>
  <si>
    <t>https://www.facebook.com/quenotecallen/photos/a.278232585641782.1073741828.278170112314696/486665498131822/?type=1&amp;theater</t>
  </si>
  <si>
    <t>http://www.ecuadorinmediato.com/index.php?module=Noticias&amp;func=news_user_view&amp;id=2818774432&amp;umt=presidente_ecuador_expresa_solidaridad_a_francia_por_atentados</t>
  </si>
  <si>
    <t>http://www.elcomercio.com/actualidad/atacan-diario-aleman-caricaturas-charliehebdo.html</t>
  </si>
  <si>
    <t>Martes 13 de Enero 2015</t>
  </si>
  <si>
    <t>http://www.eluniverso.com/noticias/2015/01/13/nota/4432011/correa-masacre-paris-no-es-solo-caso-contra-libre-expresion</t>
  </si>
  <si>
    <t>http://www.telegrafo.com.ec/mundo/item/francia-e-israel-se-despiden-de-victimas-de-atentados-en-paris.html</t>
  </si>
  <si>
    <t>http://www.elcomercio.com/actualidad/charlie-hebdo-fanatismo-religioso-francia.html</t>
  </si>
  <si>
    <t>https://www.facebook.com/CrudoEcuador/photos/a.324061354353216.49425223.324048547687830/778869502205730/?type=1&amp;theater</t>
  </si>
  <si>
    <r>
      <t>44.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42 Libre ejercicio y profesionalidad.</t>
    </r>
  </si>
  <si>
    <r>
      <t>45.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43 Composición laboral equitativa y paritaria en MC nacional.</t>
    </r>
  </si>
  <si>
    <r>
      <t>46.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44.Derechos laborales de trabajadores de MC.</t>
    </r>
  </si>
  <si>
    <r>
      <t>47.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 Información como servicio público responsable y de calidad</t>
    </r>
  </si>
  <si>
    <r>
      <t>48.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71.1 Respetar y promover derechos.</t>
    </r>
  </si>
  <si>
    <r>
      <t>49.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Art.71.2 Sentido crítico</t>
    </r>
  </si>
  <si>
    <r>
      <t>50.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71.3 Obediencia a la Constitución, leyes y decisiones legítimas</t>
    </r>
  </si>
  <si>
    <r>
      <t>51.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Art.71.4 Encuentro y diálogo para resolución de conflictos</t>
    </r>
  </si>
  <si>
    <r>
      <t>52.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Art.71.5 Paz y Seguridad</t>
    </r>
  </si>
  <si>
    <r>
      <t>53.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Art.71.6 Denunciar el abuso o uso ilegitimo de los poderes</t>
    </r>
  </si>
  <si>
    <r>
      <t>54.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Aqrt.71.7 Impedir la publicidad engañosa y que atente a derechos</t>
    </r>
  </si>
  <si>
    <t>Miercoles 14 de enero 2015</t>
  </si>
  <si>
    <r>
      <rPr>
        <b/>
        <sz val="11"/>
        <color indexed="8"/>
        <rFont val="Calibri"/>
        <family val="2"/>
      </rPr>
      <t xml:space="preserve">CRUDO ECUADOR:     Acciones: </t>
    </r>
    <r>
      <rPr>
        <sz val="11"/>
        <color indexed="8"/>
        <rFont val="Calibri"/>
        <family val="2"/>
      </rPr>
      <t>Se imaginan cuántos miles de dólares le habría tocado pagar a Cherlie Hebdo y cuántos juicios tendría en Ecuador.?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Rafael Correa, Bonil, Charlie Hebdo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S/N</t>
    </r>
    <r>
      <rPr>
        <b/>
        <sz val="11"/>
        <color indexed="8"/>
        <rFont val="Calibri"/>
        <family val="2"/>
      </rPr>
      <t xml:space="preserve"> 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</si>
  <si>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t>http://www.eluniverso.com/noticias/2015/01/14/nota/4436586/qaeda-yemen-se-atribuye-ataque-semanario-satirico-charlie-hebdo</t>
  </si>
  <si>
    <t>http://www.elmercurio.com.ec/463439-presidente-correa-considera-pesadilla-atentados-en-francia-nigeria-y-pakistan/#.VLaU3YqG-XQ</t>
  </si>
  <si>
    <t>http://www.telegrafo.com.ec/politica/item/la-campana-de-desinformacion-fue-la-causa-del-30-s-audio.html</t>
  </si>
  <si>
    <t>https://www.facebook.com/CrudoEcuador?fref=ts</t>
  </si>
  <si>
    <t>http://www.ecuadorinmediato.com/index.php?module=Noticias&amp;func=news_user_view&amp;id=2818774588&amp;umt=ffaa_aclara_que_declaraciones_ernesto_gonzalez_sobre_30s_son_personales</t>
  </si>
  <si>
    <t xml:space="preserve">Fuente </t>
  </si>
  <si>
    <t>1.     Art.10.1.respeto a la honra.</t>
  </si>
  <si>
    <r>
      <rPr>
        <sz val="11"/>
        <color indexed="39"/>
        <rFont val="Calibri"/>
        <family val="2"/>
      </rPr>
      <t>10.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10.3.a,b-22 Información veraz.(Verificación, oportunidad, contextualización y contrastación, precisión, no tergiversación de la información)</t>
    </r>
  </si>
  <si>
    <t>http://www.elcomercio.com/actualidad/rescate-nave-helicoptero-guayas-accidente.html</t>
  </si>
  <si>
    <t>http://www.elmercurio.com.ec/463585-ff-aa-aclara-que-declaraciones-de-ernesto-gonzalez-sobre-30-s-son-personales/#.VLas2oqG-XQ</t>
  </si>
  <si>
    <t>Jueves 15 de enero 2015</t>
  </si>
  <si>
    <t>http://www.eluniverso.com/noticias/2015/01/15/nota/4438336/gobierno-refuta-version-militar-e-insiste-que-hubo-intento-golpe</t>
  </si>
  <si>
    <t>http://www.telegrafo.com.ec/politica/item/gonzalez-trata-de-liberar-al-mando-militar-de-toda-responsabilidad-audio.html</t>
  </si>
  <si>
    <t>http://www.elmercurio.com.ec/463724-avanza-ampliacion-del-aeropuerto-de-quito/#.VLgAZoqG-XQ</t>
  </si>
  <si>
    <t>http://www.elcomercio.com/actualidad/turista-argentina-asaltada-ministerio-interior.html</t>
  </si>
  <si>
    <t>PAY</t>
  </si>
  <si>
    <t>http://www.ecuadorinmediato.com/index.php?module=Noticias&amp;func=news_user_view&amp;id=2818774655&amp;umt=diario_comercio_vende_944_accionestml</t>
  </si>
  <si>
    <r>
      <t xml:space="preserve">CRUDO ECUADOR:     Acciones: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</t>
    </r>
    <r>
      <rPr>
        <sz val="11"/>
        <color indexed="8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 xml:space="preserve"> Espacio:  Tiempo:</t>
    </r>
    <r>
      <rPr>
        <sz val="11"/>
        <color indexed="8"/>
        <rFont val="Calibri"/>
        <family val="2"/>
      </rPr>
      <t xml:space="preserve"> Jueves 15 de enero 2015 (NO HAY PUBLICACION HOY)</t>
    </r>
  </si>
  <si>
    <t>AGENCIA QUITO</t>
  </si>
  <si>
    <t>VIERNES 16 ENERO 2015</t>
  </si>
  <si>
    <t>http://www.eluniverso.com/noticias/2015/01/16/nota/4441361/francotiradores-estaban-posicionandose-dice-correa</t>
  </si>
  <si>
    <r>
      <t>13.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10.3.e-39 Cláusula de Conciencia</t>
    </r>
  </si>
  <si>
    <r>
      <t>14.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Art.10.3.f-18 Impedir la Censura. Prohibición de censura previa</t>
    </r>
  </si>
  <si>
    <r>
      <t>19.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Art.10.4.a-17 Libertad de expresión con responsabilidad</t>
    </r>
  </si>
  <si>
    <r>
      <t>20.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Art.10.4.b-23 derecho a la rectificación</t>
    </r>
  </si>
  <si>
    <r>
      <t>22.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10.4. d,e,f,g, diferenciación de géneros y funciones periodísticas</t>
    </r>
  </si>
  <si>
    <r>
      <t xml:space="preserve">EL TELEGRAFO:            Acciones: </t>
    </r>
    <r>
      <rPr>
        <sz val="11"/>
        <color indexed="8"/>
        <rFont val="Calibri"/>
        <family val="2"/>
      </rPr>
      <t>50 ideas encuentran cabida en Innópolis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indexed="8"/>
        <rFont val="Calibri"/>
        <family val="2"/>
      </rPr>
      <t xml:space="preserve">Yachay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</si>
  <si>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CRUDO ECUADOR:     Acciones: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</t>
    </r>
    <r>
      <rPr>
        <sz val="11"/>
        <color indexed="8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 xml:space="preserve"> Espacio:  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 (NO HAY PUBLICACION HOY)</t>
    </r>
  </si>
  <si>
    <t>http://www.elcomercio.com/actualidad/licencia-ambiental-aprobada-mineria-llumiragua.html</t>
  </si>
  <si>
    <t>http://www.telegrafo.com.ec/politica/item/50-ideas-encuentran-cabida-en-innopolis-galerias.html</t>
  </si>
  <si>
    <t>http://www.ecuadorinmediato.com/index.php?module=Noticias&amp;func=news_user_view&amp;id=2818774737&amp;umt=jorge_glas_celebramos_8_anos_transformacion_intensa_y_cambios_estructurales</t>
  </si>
  <si>
    <t>http://www.elmercurio.com.ec/463724-avanza-ampliacion-del-aeropuerto-de-quito/#.VLk_dYqG-XQ</t>
  </si>
  <si>
    <r>
      <rPr>
        <b/>
        <sz val="11"/>
        <color indexed="8"/>
        <rFont val="Calibri"/>
        <family val="2"/>
      </rPr>
      <t>CRUDO ECUADOR</t>
    </r>
    <r>
      <rPr>
        <sz val="11"/>
        <color theme="1"/>
        <rFont val="Calibri"/>
        <family val="2"/>
        <scheme val="minor"/>
      </rPr>
      <t xml:space="preserve">:     </t>
    </r>
    <r>
      <rPr>
        <b/>
        <sz val="11"/>
        <color indexed="8"/>
        <rFont val="Calibri"/>
        <family val="2"/>
      </rPr>
      <t>Acciones: E</t>
    </r>
    <r>
      <rPr>
        <sz val="11"/>
        <color theme="1"/>
        <rFont val="Calibri"/>
        <family val="2"/>
        <scheme val="minor"/>
      </rPr>
      <t xml:space="preserve">l Presidente asiste a la protesta contra los atentados contra el semanario Charlie Hebdo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Charlie Hebdo,   </t>
    </r>
    <r>
      <rPr>
        <b/>
        <sz val="11"/>
        <color indexed="8"/>
        <rFont val="Calibri"/>
        <family val="2"/>
      </rPr>
      <t>Espacio</t>
    </r>
    <r>
      <rPr>
        <sz val="11"/>
        <color theme="1"/>
        <rFont val="Calibri"/>
        <family val="2"/>
        <scheme val="minor"/>
      </rPr>
      <t xml:space="preserve"> : Paris Francia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Lunes 12 de Enero 2015</t>
    </r>
  </si>
  <si>
    <r>
      <rPr>
        <b/>
        <sz val="11"/>
        <color indexed="8"/>
        <rFont val="Calibri"/>
        <family val="2"/>
      </rPr>
      <t xml:space="preserve">ECUADOR INMEDIATO: </t>
    </r>
    <r>
      <rPr>
        <sz val="11"/>
        <color theme="1"/>
        <rFont val="Calibri"/>
        <family val="2"/>
        <scheme val="minor"/>
      </rPr>
      <t xml:space="preserve">   </t>
    </r>
    <r>
      <rPr>
        <b/>
        <sz val="11"/>
        <color indexed="8"/>
        <rFont val="Calibri"/>
        <family val="2"/>
      </rPr>
      <t>Acciones:</t>
    </r>
    <r>
      <rPr>
        <sz val="11"/>
        <color theme="1"/>
        <rFont val="Calibri"/>
        <family val="2"/>
        <scheme val="minor"/>
      </rPr>
      <t xml:space="preserve"> Presidente del Ecuador Expresa su solidaridad a Francia por atentados   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Embajador de Francia Francois Gauthier, Patrick Gimeiner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</t>
    </r>
    <r>
      <rPr>
        <sz val="11"/>
        <color theme="1"/>
        <rFont val="Calibri"/>
        <family val="2"/>
        <scheme val="minor"/>
      </rPr>
      <t xml:space="preserve"> Ecuador 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theme="1"/>
        <rFont val="Calibri"/>
        <family val="2"/>
        <scheme val="minor"/>
      </rPr>
      <t>Lunes 12 de Enero 2015</t>
    </r>
  </si>
  <si>
    <r>
      <rPr>
        <b/>
        <sz val="11"/>
        <color indexed="8"/>
        <rFont val="Calibri"/>
        <family val="2"/>
      </rPr>
      <t>EL TELEGRAFO:            Acciones:</t>
    </r>
    <r>
      <rPr>
        <sz val="11"/>
        <color indexed="8"/>
        <rFont val="Calibri"/>
        <family val="2"/>
      </rPr>
      <t xml:space="preserve"> Francia e Israel despiden a víctimas de atentados en París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Charlie Hebdo, El presidente François Hollande, La policia Francesa.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Paris, Francia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</si>
  <si>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t>Otros Diarios Electronicos Caso charlie Hebdo</t>
  </si>
  <si>
    <r>
      <rPr>
        <b/>
        <sz val="11"/>
        <color indexed="8"/>
        <rFont val="Calibri"/>
        <family val="2"/>
      </rPr>
      <t xml:space="preserve">El MERCURIO:               Acciones: </t>
    </r>
    <r>
      <rPr>
        <sz val="11"/>
        <color indexed="8"/>
        <rFont val="Calibri"/>
        <family val="2"/>
      </rPr>
      <t>Presidente considera pesadilla atentados en Francia, Nigeria y Pakistán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Rafael Correa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</t>
    </r>
    <r>
      <rPr>
        <sz val="11"/>
        <color indexed="8"/>
        <rFont val="Calibri"/>
        <family val="2"/>
      </rPr>
      <t>, Ecuador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</si>
  <si>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r>
      <rPr>
        <b/>
        <sz val="11"/>
        <color indexed="8"/>
        <rFont val="Calibri"/>
        <family val="2"/>
      </rPr>
      <t xml:space="preserve">EL UNIVERSO:              Acciones: </t>
    </r>
    <r>
      <rPr>
        <sz val="11"/>
        <color indexed="8"/>
        <rFont val="Calibri"/>
        <family val="2"/>
      </rPr>
      <t>Al-Qaeda en Yemen se atribuye ataque a semanario satírico Charlie Hebdo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Al-Qaeda, Nasr al-Ansi comandantes militares de al-Qaeda, Said Kuachi.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Paris,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Francia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miercoles 14 de Enero 2015</t>
    </r>
  </si>
  <si>
    <r>
      <rPr>
        <b/>
        <sz val="11"/>
        <color indexed="8"/>
        <rFont val="Calibri"/>
        <family val="2"/>
      </rPr>
      <t>CRUDO ECUADOR:     :</t>
    </r>
    <r>
      <rPr>
        <sz val="11"/>
        <color theme="1"/>
        <rFont val="Calibri"/>
        <family val="2"/>
        <scheme val="minor"/>
      </rPr>
      <t xml:space="preserve"> miercoles 14 de enero 2015 (NO HAY PUBLICACION)</t>
    </r>
  </si>
  <si>
    <r>
      <rPr>
        <b/>
        <sz val="11"/>
        <color indexed="8"/>
        <rFont val="Calibri"/>
        <family val="2"/>
      </rPr>
      <t xml:space="preserve">ECUADOR INMEDIATO:    Acciones:  </t>
    </r>
    <r>
      <rPr>
        <sz val="11"/>
        <color indexed="8"/>
        <rFont val="Calibri"/>
        <family val="2"/>
      </rPr>
      <t>FFAA aclara que declaraciones de Ernesto gonzales sobre 30S "son personales"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Ernesto gonzales, Carlos Obando, Rafael Correa,  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 xml:space="preserve">Quito, Ecuador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miercoles 14 de Enero 2015</t>
    </r>
  </si>
  <si>
    <r>
      <rPr>
        <b/>
        <sz val="11"/>
        <color indexed="8"/>
        <rFont val="Calibri"/>
        <family val="2"/>
      </rPr>
      <t xml:space="preserve">EL COMERCIO:              Acciones: </t>
    </r>
    <r>
      <rPr>
        <sz val="11"/>
        <color indexed="8"/>
        <rFont val="Calibri"/>
        <family val="2"/>
      </rPr>
      <t>Equipos de rescate recogen restos de nave militar accidentada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Fuerza Aerea Ecuatoriana, Javier Zuñiga. </t>
    </r>
    <r>
      <rPr>
        <b/>
        <sz val="11"/>
        <color indexed="8"/>
        <rFont val="Calibri"/>
        <family val="2"/>
      </rPr>
      <t xml:space="preserve"> Espacio: K</t>
    </r>
    <r>
      <rPr>
        <sz val="11"/>
        <color indexed="8"/>
        <rFont val="Calibri"/>
        <family val="2"/>
      </rPr>
      <t>m 26 Via Guayaquil - Salinas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Miercoles 14 Enero 2015</t>
    </r>
  </si>
  <si>
    <r>
      <rPr>
        <b/>
        <sz val="11"/>
        <color indexed="8"/>
        <rFont val="Calibri"/>
        <family val="2"/>
      </rPr>
      <t>El MERCURIO:               Acciones:</t>
    </r>
    <r>
      <rPr>
        <sz val="11"/>
        <color indexed="8"/>
        <rFont val="Calibri"/>
        <family val="2"/>
      </rPr>
      <t>FF.AA. aclara que declaraciones de Ernesto González sobre 30-s “son personales</t>
    </r>
    <r>
      <rPr>
        <b/>
        <sz val="11"/>
        <color indexed="8"/>
        <rFont val="Calibri"/>
        <family val="2"/>
      </rPr>
      <t xml:space="preserve">”   Personajes: </t>
    </r>
    <r>
      <rPr>
        <sz val="11"/>
        <color indexed="8"/>
        <rFont val="Calibri"/>
        <family val="2"/>
      </rPr>
      <t xml:space="preserve">Ernesto Gonzales, Carlos Obando, Rafael Correa. 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>Miercoles 14 de Enero 2015</t>
    </r>
  </si>
  <si>
    <r>
      <t xml:space="preserve">EL TELEGRAFO:            Acciones: </t>
    </r>
    <r>
      <rPr>
        <sz val="11"/>
        <color indexed="8"/>
        <rFont val="Calibri"/>
        <family val="2"/>
      </rPr>
      <t xml:space="preserve">“González trata de liberar al mando militar de toda responsabilidad”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>Ernesto González</t>
    </r>
    <r>
      <rPr>
        <sz val="11"/>
        <color indexed="8"/>
        <rFont val="Calibri"/>
        <family val="2"/>
      </rPr>
      <t>, Rafael Correa, Javier Ponce, Richard Espinosa y Patricio Rivera.</t>
    </r>
    <r>
      <rPr>
        <sz val="11"/>
        <color indexed="8"/>
        <rFont val="Calibri"/>
        <family val="2"/>
      </rPr>
      <t xml:space="preserve">  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indexed="8"/>
        <rFont val="Calibri"/>
        <family val="2"/>
      </rPr>
      <t xml:space="preserve">Quito 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Jueves 15 de enero 2015</t>
    </r>
  </si>
  <si>
    <r>
      <t xml:space="preserve">EL COMERCIO:            Acciones:  </t>
    </r>
    <r>
      <rPr>
        <sz val="11"/>
        <color indexed="8"/>
        <rFont val="Calibri"/>
        <family val="2"/>
      </rPr>
      <t>Turista argentina no fue asaltada, según el Ministerio del Interior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 Ana Paula Chalela</t>
    </r>
    <r>
      <rPr>
        <sz val="11"/>
        <color indexed="8"/>
        <rFont val="Calibri"/>
        <family val="2"/>
      </rPr>
      <t xml:space="preserve">, </t>
    </r>
    <r>
      <rPr>
        <b/>
        <sz val="11"/>
        <color indexed="8"/>
        <rFont val="Calibri"/>
        <family val="2"/>
      </rPr>
      <t xml:space="preserve">  Espacio:</t>
    </r>
    <r>
      <rPr>
        <sz val="11"/>
        <color indexed="8"/>
        <rFont val="Calibri"/>
        <family val="2"/>
      </rPr>
      <t xml:space="preserve"> Guayaquil</t>
    </r>
    <r>
      <rPr>
        <sz val="11"/>
        <color indexed="8"/>
        <rFont val="Calibri"/>
        <family val="2"/>
      </rPr>
      <t>, 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Jueves 15 de Enero 2015</t>
    </r>
  </si>
  <si>
    <r>
      <t xml:space="preserve">El MERCURIO:               Acciones:  </t>
    </r>
    <r>
      <rPr>
        <sz val="11"/>
        <color indexed="8"/>
        <rFont val="Calibri"/>
        <family val="2"/>
      </rPr>
      <t>Avanza ampliación del aeropuerto de Quito</t>
    </r>
    <r>
      <rPr>
        <b/>
        <sz val="11"/>
        <color indexed="8"/>
        <rFont val="Calibri"/>
        <family val="2"/>
      </rPr>
      <t xml:space="preserve">  Personajes: S/P</t>
    </r>
    <r>
      <rPr>
        <sz val="11"/>
        <color indexed="8"/>
        <rFont val="Calibri"/>
        <family val="2"/>
      </rPr>
      <t xml:space="preserve"> 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 Tiempo: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Jueves 15 de Enero 2015</t>
    </r>
  </si>
  <si>
    <r>
      <t xml:space="preserve">ECUADOR INMEDIATO:     Acciones: </t>
    </r>
    <r>
      <rPr>
        <sz val="11"/>
        <color indexed="8"/>
        <rFont val="Calibri"/>
        <family val="2"/>
      </rPr>
      <t>Diario el comercio vende 94,4% de sus acciones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 Diario el Comercio, Remigio Angel Gonzales</t>
    </r>
    <r>
      <rPr>
        <b/>
        <sz val="11"/>
        <color indexed="8"/>
        <rFont val="Calibri"/>
        <family val="2"/>
      </rPr>
      <t xml:space="preserve">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S/E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Jueves 15 Enero 2015</t>
    </r>
  </si>
  <si>
    <t>REDACCION POLITICA</t>
  </si>
  <si>
    <t>AGENCIA EL CAIRO</t>
  </si>
  <si>
    <t>AGENCIA AFB</t>
  </si>
  <si>
    <t>AGENCIAAGN</t>
  </si>
  <si>
    <t>ORLANDO PEREZ, DIRECTOR</t>
  </si>
  <si>
    <t>AGENCIA AGN</t>
  </si>
  <si>
    <t>ALBERTO ARAUJO</t>
  </si>
  <si>
    <t>S/F</t>
  </si>
  <si>
    <t>AGENCIA AFP</t>
  </si>
  <si>
    <t>AGENCIA PARIS</t>
  </si>
  <si>
    <t>CARICATO</t>
  </si>
  <si>
    <t>AGENCIA ANDES</t>
  </si>
  <si>
    <t>AGENCIA DPA</t>
  </si>
  <si>
    <t>ECUADORINMEDIATO</t>
  </si>
  <si>
    <t>IVETTE VIÑA ¡ REDACCION SEGURIDAD</t>
  </si>
  <si>
    <r>
      <t xml:space="preserve">EL UNIVERSO:              Acciones: 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Los francotiradores estaban posicionándose’, dice Correa</t>
    </r>
    <r>
      <rPr>
        <b/>
        <sz val="11"/>
        <color indexed="8"/>
        <rFont val="Calibri"/>
        <family val="2"/>
      </rPr>
      <t xml:space="preserve">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Rafael Correa, Hernesto Gonzales, Emilio Palacios, Jorge Glas, Alvaro Uribe, Raul Reyes.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Quito, Ecuador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</si>
  <si>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EL COMERCIO:            Acciones: </t>
    </r>
    <r>
      <rPr>
        <sz val="11"/>
        <color indexed="8"/>
        <rFont val="Calibri"/>
        <family val="2"/>
      </rPr>
      <t>Licencia ambiental aprobada para explorar cobre en Íntag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Lorena Sànchez, BISHIMETALS, ENAMI, Hugo Robalino. 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Cotacachi, Imbabura </t>
    </r>
    <r>
      <rPr>
        <b/>
        <sz val="11"/>
        <color indexed="8"/>
        <rFont val="Calibri"/>
        <family val="2"/>
      </rPr>
      <t>Tiempo: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</si>
  <si>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ECUADOR INMEDIATO:     Acciones: </t>
    </r>
    <r>
      <rPr>
        <sz val="11"/>
        <color indexed="8"/>
        <rFont val="Calibri"/>
        <family val="2"/>
      </rPr>
      <t>Jorgue Glas: celebramos ocho años de transformacion intensa y cambios estructurales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Jorgue Glas.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</si>
  <si>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t>ENFOQUE</t>
  </si>
  <si>
    <t>LA LIBERTAD DE EXPRESION EN EL ECUADOR</t>
  </si>
  <si>
    <t>A FAVOR DE LA LIBERTA DE EXPRESION EN FRANCIA</t>
  </si>
  <si>
    <t>ECUADOR RESPALADA A FRANCIA EN CONTRA DE ATENTADO</t>
  </si>
  <si>
    <t>DIARIO ALEMAN NO SE ARREPEINTE DE HABER PUBLICADO CARICATURAS, A FAVOR DE LA LIBERTAD DE EXPRESION</t>
  </si>
  <si>
    <t>TODA LIBERTAD DEBE TENER LIMITES SEGÚN RAFAEL CORREA</t>
  </si>
  <si>
    <t xml:space="preserve">PAKISTANIS DICEN: FRANCIA TRASMITE UN MENSAJE DE ODIO RELIGIOSO </t>
  </si>
  <si>
    <t>LA LIBERTAD DE EXPRESION EN EL ECUADOR.</t>
  </si>
  <si>
    <t>RAFAEL CORREA: NO AL EXTREMISMO NO AL TERRORISMO, RESPALADA A FRANCIA</t>
  </si>
  <si>
    <t>A FAVOR DE LA LIBERTAD DE EXPRESIONEN  FRANCIA, EN CONTRA DEL TERRORISMO</t>
  </si>
  <si>
    <t>EL SEMANARIO RESISTE ANTE ATENTADOS Y OFRECE UNA NUEVA PORTADA CON CARICATURA DE MAHOMA</t>
  </si>
  <si>
    <t>RAFAEL CORREA: TODOS CONTRA EL EXTREMISMO Y EL TERRORISMO, A FAVOR DE LA PAZ</t>
  </si>
  <si>
    <t>Nasr al-Ansi COMANDANTE DE AL-QAEDA DICE:  EL ATENTADO FUE UNA VENGANZA DEL PROFETA, EN HORA BUENA LA NACION ISLAM POR LA VENGANZA.</t>
  </si>
  <si>
    <t>HERNESTO GONZALES ASEGURA QUE LA VIDA DEL PRESIDENTE SI CORRIO PELIGRO ESE DIA.</t>
  </si>
  <si>
    <t>El PRESIDENTE ASEGURA QUE SI FUE UN SECUESTRO LA NOCHE DEL 30S</t>
  </si>
  <si>
    <r>
      <t xml:space="preserve">El MERCURIO:               Acciones: </t>
    </r>
    <r>
      <rPr>
        <sz val="11"/>
        <color indexed="8"/>
        <rFont val="Calibri"/>
        <family val="2"/>
      </rPr>
      <t>Avanza ampliación del areopuerto de Quito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Autoridades de Quito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 Tiempo:</t>
    </r>
    <r>
      <rPr>
        <b/>
        <sz val="11"/>
        <color indexed="8"/>
        <rFont val="Calibri"/>
        <family val="2"/>
      </rPr>
      <t xml:space="preserve"> </t>
    </r>
    <r>
      <rPr>
        <b/>
        <i/>
        <sz val="11"/>
        <color indexed="8"/>
        <rFont val="Calibri"/>
      </rPr>
      <t>Viernes 16 enero 2015 (encabezado misma noticia del dia jueves 15 de enero 2015)</t>
    </r>
  </si>
  <si>
    <t>ya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</si>
  <si>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</si>
  <si>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</si>
  <si>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</si>
  <si>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</si>
  <si>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</si>
  <si>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</si>
  <si>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</si>
  <si>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</si>
  <si>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</si>
  <si>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</si>
  <si>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</si>
  <si>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</si>
  <si>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</si>
  <si>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</si>
  <si>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</si>
  <si>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</si>
  <si>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</si>
  <si>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</si>
  <si>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</si>
  <si>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</si>
  <si>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</si>
  <si>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</si>
  <si>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AF</t>
  </si>
  <si>
    <t>AG</t>
  </si>
  <si>
    <t>AE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</si>
  <si>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</si>
  <si>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</si>
  <si>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</si>
  <si>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</si>
  <si>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</si>
  <si>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</si>
  <si>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</si>
  <si>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</si>
  <si>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</si>
  <si>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</si>
  <si>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</si>
  <si>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</si>
  <si>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</si>
  <si>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</si>
  <si>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</si>
  <si>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</si>
  <si>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</si>
  <si>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</si>
  <si>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</si>
  <si>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</si>
  <si>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</si>
  <si>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</si>
  <si>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</si>
  <si>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</si>
  <si>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</si>
  <si>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</si>
  <si>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</si>
  <si>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</si>
  <si>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</si>
  <si>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</si>
  <si>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</si>
  <si>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</si>
  <si>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YA</t>
  </si>
  <si>
    <r>
      <t>33.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Art.24 Derecho de Réplica</t>
    </r>
  </si>
  <si>
    <t>0</t>
  </si>
  <si>
    <t>http://www.telegrafo.com.ec/mundo/item/paquistanies-queman-banderas-francesas-en-nuevas-protestas-contra-charlie-hebdo.html</t>
  </si>
  <si>
    <t>http://pijamasurf.com/2015/01/la-lucida-reflexion-del-papa-francisco-sobre-charlie-hebdo-y-la-sacrofobia-de-la-razon-secularizda/</t>
  </si>
  <si>
    <r>
      <rPr>
        <b/>
        <sz val="11"/>
        <color indexed="8"/>
        <rFont val="Calibri"/>
        <family val="2"/>
      </rPr>
      <t xml:space="preserve">EL NACIONAL:         Accion: </t>
    </r>
    <r>
      <rPr>
        <sz val="11"/>
        <color theme="1"/>
        <rFont val="Calibri"/>
        <family val="2"/>
        <scheme val="minor"/>
      </rPr>
      <t xml:space="preserve">Correa dice estar en desacuerdo con sátiras de Charlie Hebdo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Charlie Hebdo,  Xavier Bonilla,   </t>
    </r>
    <r>
      <rPr>
        <b/>
        <sz val="11"/>
        <color indexed="8"/>
        <rFont val="Calibri"/>
        <family val="2"/>
      </rPr>
      <t>Espacio:</t>
    </r>
    <r>
      <rPr>
        <sz val="11"/>
        <color theme="1"/>
        <rFont val="Calibri"/>
        <family val="2"/>
        <scheme val="minor"/>
      </rPr>
      <t xml:space="preserve"> Quito, Ecuador  </t>
    </r>
    <r>
      <rPr>
        <b/>
        <sz val="11"/>
        <color indexed="8"/>
        <rFont val="Calibri"/>
        <family val="2"/>
      </rPr>
      <t xml:space="preserve">  Tiempo:</t>
    </r>
    <r>
      <rPr>
        <sz val="11"/>
        <color theme="1"/>
        <rFont val="Calibri"/>
        <family val="2"/>
        <scheme val="minor"/>
      </rPr>
      <t xml:space="preserve"> 17 de enero 2015</t>
    </r>
  </si>
  <si>
    <t>http://www.el-nacional.com/mundo/Correa-desacuerdo-satiras-iCharlie-Hebdoi_0_557944288.html</t>
  </si>
  <si>
    <r>
      <rPr>
        <b/>
        <sz val="11"/>
        <color indexed="8"/>
        <rFont val="Calibri"/>
        <family val="2"/>
      </rPr>
      <t xml:space="preserve">El UNIVERSO:         Accion: </t>
    </r>
    <r>
      <rPr>
        <sz val="11"/>
        <color theme="1"/>
        <rFont val="Calibri"/>
        <family val="2"/>
        <scheme val="minor"/>
      </rPr>
      <t xml:space="preserve"> François Hollande defiende libertad de expresión tras protestas contra Charlie Hebdo   </t>
    </r>
    <r>
      <rPr>
        <b/>
        <sz val="11"/>
        <color indexed="8"/>
        <rFont val="Calibri"/>
        <family val="2"/>
      </rPr>
      <t xml:space="preserve"> Personajes:</t>
    </r>
    <r>
      <rPr>
        <sz val="11"/>
        <color theme="1"/>
        <rFont val="Calibri"/>
        <family val="2"/>
        <scheme val="minor"/>
      </rPr>
      <t xml:space="preserve"> François Hollande, Charlie Hebdo, Espacio: Paris, Francia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Sabado 17 enero 2015</t>
    </r>
  </si>
  <si>
    <t>http://www.eluniverso.com/noticias/2015/01/17/nota/4446931/francois-hollande-defiende-libertad-expresion-tras-protestas-contra</t>
  </si>
  <si>
    <r>
      <rPr>
        <b/>
        <sz val="11"/>
        <color indexed="8"/>
        <rFont val="Calibri"/>
        <family val="2"/>
      </rPr>
      <t xml:space="preserve">ALJAZEERA:           Accion: </t>
    </r>
    <r>
      <rPr>
        <sz val="11"/>
        <color theme="1"/>
        <rFont val="Calibri"/>
        <family val="2"/>
        <scheme val="minor"/>
      </rPr>
      <t xml:space="preserve">  La reacción al ataque Charlie Hebdo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Charlie Hebdo, Richard Seymour, Alain Gresh, editor de Le Monde Diplomatique, Kevin Schmidt.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theme="1"/>
        <rFont val="Calibri"/>
        <family val="2"/>
        <scheme val="minor"/>
      </rPr>
      <t xml:space="preserve"> Paris, Francia, </t>
    </r>
    <r>
      <rPr>
        <b/>
        <sz val="11"/>
        <color indexed="8"/>
        <rFont val="Calibri"/>
        <family val="2"/>
      </rPr>
      <t>Tiempo</t>
    </r>
    <r>
      <rPr>
        <sz val="11"/>
        <color theme="1"/>
        <rFont val="Calibri"/>
        <family val="2"/>
        <scheme val="minor"/>
      </rPr>
      <t>: 11 de enero 2015</t>
    </r>
  </si>
  <si>
    <r>
      <rPr>
        <b/>
        <sz val="11"/>
        <color indexed="8"/>
        <rFont val="Calibri"/>
        <family val="2"/>
      </rPr>
      <t xml:space="preserve">ABC:                      Accion: </t>
    </r>
    <r>
      <rPr>
        <sz val="11"/>
        <color theme="1"/>
        <rFont val="Calibri"/>
        <family val="2"/>
        <scheme val="minor"/>
      </rPr>
      <t xml:space="preserve">   Barack Obama: «Los terroristas temen la libertad de prensa»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Barack Obama, Charlie Hebdo, Dilma Rousseff, Nicolas Sarkozy, Jens Stoltenberg,  Espacio: Estados Unidos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theme="1"/>
        <rFont val="Calibri"/>
        <family val="2"/>
        <scheme val="minor"/>
      </rPr>
      <t>07 de enero 2015</t>
    </r>
  </si>
  <si>
    <t>http://www.abc.es/internacional/20150107/abci-alminuto-ataque-charlie-hebdo-201501071226.html</t>
  </si>
  <si>
    <t>http://internacional.elpais.com/internacional/2015/01/13/actualidad/1421141904_492918.html</t>
  </si>
  <si>
    <t>http://www.prensa.com/mundo/reacciones_charlie_hebdo_0_4113338831.html</t>
  </si>
  <si>
    <r>
      <rPr>
        <b/>
        <sz val="11"/>
        <color indexed="8"/>
        <rFont val="Calibri"/>
        <family val="2"/>
      </rPr>
      <t xml:space="preserve">EL MUNDO:         Accion: </t>
    </r>
    <r>
      <rPr>
        <sz val="11"/>
        <color indexed="8"/>
        <rFont val="Calibri"/>
        <family val="2"/>
      </rPr>
      <t xml:space="preserve"> Primera manifestación del Estado Islámico en Gaza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 xml:space="preserve">Charlie Hebdo, Amedy Coulibaly, Yund Ansar Allah 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Ciudad de Gaza 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indexed="8"/>
        <rFont val="Calibri"/>
        <family val="2"/>
      </rPr>
      <t>19 de enero 2015</t>
    </r>
  </si>
  <si>
    <t>http://www.elmundo.es/internacional/2015/01/19/54bd2e5e22601d28268b458f.html?cid=MNOT23801&amp;s_kw=primera_manifestacion_del_estado_islamico_en_gaza</t>
  </si>
  <si>
    <r>
      <rPr>
        <b/>
        <sz val="11"/>
        <color indexed="8"/>
        <rFont val="Calibri"/>
        <family val="2"/>
      </rPr>
      <t>RTVE                     Accion:</t>
    </r>
    <r>
      <rPr>
        <sz val="11"/>
        <color theme="1"/>
        <rFont val="Calibri"/>
        <family val="2"/>
        <scheme val="minor"/>
      </rPr>
      <t xml:space="preserve"> El Estado Islámico califica de "héroes" a los autores del atentado en París    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theme="1"/>
        <rFont val="Calibri"/>
        <family val="2"/>
        <scheme val="minor"/>
      </rPr>
      <t xml:space="preserve">El grupo yihadista, Chérif y Said Kouachi,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theme="1"/>
        <rFont val="Calibri"/>
        <family val="2"/>
        <scheme val="minor"/>
      </rPr>
      <t xml:space="preserve">Irack 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08 de enero 2015</t>
    </r>
  </si>
  <si>
    <t>http://www.rtve.es/noticias/20150108/estado-islamico-califica-heroes-autores-del-atentado-paris/1081211.shtml</t>
  </si>
  <si>
    <r>
      <rPr>
        <b/>
        <sz val="11"/>
        <color indexed="8"/>
        <rFont val="Calibri"/>
        <family val="2"/>
      </rPr>
      <t xml:space="preserve">WEBISLAM           Accion:  </t>
    </r>
    <r>
      <rPr>
        <sz val="11"/>
        <color indexed="8"/>
        <rFont val="Calibri"/>
        <family val="2"/>
      </rPr>
      <t xml:space="preserve">Charlie Hebdo, París ¿quién apretó el gatillo?  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>Charlie Hebdo,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Francia 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24 de enero 2015</t>
    </r>
  </si>
  <si>
    <t>ERNESTO CONZALES El PRESIDENTE DE LA REPUBLICA NUNCA ESTUBO SECUESTRADO</t>
  </si>
  <si>
    <t>ERESTO GONZALES ASEGURA QUE EL PRESIDENTE NUNCA ESTUBO SECUESTRADO</t>
  </si>
  <si>
    <t>EL PRESIDENTE DICE QUE SE LO RETUVO FORSOZAMENTE</t>
  </si>
  <si>
    <t xml:space="preserve">Total Positivos </t>
  </si>
  <si>
    <t>Total Negativos</t>
  </si>
  <si>
    <t>Total Ceros</t>
  </si>
  <si>
    <t>TOTAL</t>
  </si>
  <si>
    <t>Total</t>
  </si>
  <si>
    <t>INTERNACIONALES</t>
  </si>
  <si>
    <t>Media Aritmetica</t>
  </si>
  <si>
    <t>medias aritmeticas</t>
  </si>
  <si>
    <t>Porcentaje</t>
  </si>
  <si>
    <t>Interpretación</t>
  </si>
  <si>
    <t>2.     Art.10.1.b abstención de contenidos discriminatorios</t>
  </si>
  <si>
    <t>3.     Art.10.1.c  respeto a la intimidad</t>
  </si>
  <si>
    <t xml:space="preserve">4.     Art 10.2.a No incitar a NNA  a imitación peligrosa para la salud  </t>
  </si>
  <si>
    <t xml:space="preserve">5.     Art.10.2.b Abstenerse de identificaciones que atenten contra dignidad y derechos  </t>
  </si>
  <si>
    <t>6.     Art 10.2.c Evitar burlas de discapacidades</t>
  </si>
  <si>
    <t>7.     Art 10.2.d Abstenerse de identificar NNA en actos ilícitos</t>
  </si>
  <si>
    <t>8.     Art 10.2.e Derecho a la imagen y privacidad adolescentes en conflicto con  ley penal</t>
  </si>
  <si>
    <t>9.     Art 10.2.f Contenidos atentatorios contra dignidad adultos mayores</t>
  </si>
  <si>
    <t>10.  Art 10.3.a,b-22 Información veraz.(Verificación, oportunidad, contextualización y contrastación, precisión, no tergiversación de la información)</t>
  </si>
  <si>
    <t>11.  Art 10.3.c Abstenerse de obtener información por métodos ilícitos  (Cámara oculta)</t>
  </si>
  <si>
    <t>12.  Art.10.3.d Evitar el tratamiento morboso de la información</t>
  </si>
  <si>
    <t>13.  Art. 10.3.e-39 Cláusula de Conciencia</t>
  </si>
  <si>
    <t>14.  Art.10.3.f-18 Impedir la Censura. Prohibición de censura previa</t>
  </si>
  <si>
    <t>15.  Art. 10.3.g No aceptar presiones externas</t>
  </si>
  <si>
    <t>16.  Art. 10.3.h- 40-  41  reserva de la fuente y secreto profesional</t>
  </si>
  <si>
    <t>17.  Art.10.3.i-j Beneficios personales y provecho propio</t>
  </si>
  <si>
    <t>18.  Art.10.3.k derechos de autor y normas de citas.</t>
  </si>
  <si>
    <t>19.  Art.10.4.a-17 Libertad de expresión con responsabilidad</t>
  </si>
  <si>
    <t>20.  Art.10.4.b-23 derecho a la rectificación</t>
  </si>
  <si>
    <t>21.  Art.10.4.c presunción de inocencia</t>
  </si>
  <si>
    <t>22.  Art. 10.4. d,e,f,g, diferenciación de géneros y funciones periodísticas</t>
  </si>
  <si>
    <t>23.  Art.10.4.h No difusión irresponsable con el ambiente</t>
  </si>
  <si>
    <t>24.  Art. 10.4.i Asumir responsabilidades</t>
  </si>
  <si>
    <t>25.  Art.10.4.j-26 Linchamiento mediático</t>
  </si>
  <si>
    <t>26.  Art. 11 Principio de acción afirmativa</t>
  </si>
  <si>
    <t>27.  Art.12 Principio de la democratización de la comunicación</t>
  </si>
  <si>
    <t>28.  Art.13.Principio de Participación.</t>
  </si>
  <si>
    <t>29.  Art.14 Principio de interculturalidad</t>
  </si>
  <si>
    <t>30.  Art. 15 Principio del interés superior de NNA</t>
  </si>
  <si>
    <t>31.  Art.16 Principio de transparencia</t>
  </si>
  <si>
    <t>32.  Art. 19, 20, 21 Responsabilidad ulterior, RU Asumida MC, Responsabilidad Solidaria MC</t>
  </si>
  <si>
    <t>33.  Art.24 Derecho de Réplica</t>
  </si>
  <si>
    <t>34.  Art 27. Tratamiento equitativo  de la información judicial.</t>
  </si>
  <si>
    <t>35.  Art28. Obligación de entregar copias de Programas o impresos</t>
  </si>
  <si>
    <t>36  Art.29 Libertad de información.</t>
  </si>
  <si>
    <t xml:space="preserve">37.  Art. 30 Información de circulación restringida </t>
  </si>
  <si>
    <t>38.  Art. 31 Derecho de protección a la comunicación personal</t>
  </si>
  <si>
    <t xml:space="preserve">39.  Art. 32 Protección integral de NNA </t>
  </si>
  <si>
    <t>40.  Art. 33, 34 Derecho a crear MC, Derecho  de acceso a Frecuencias</t>
  </si>
  <si>
    <t>41.  Art. 35 Derecho de acceso universal a Tics</t>
  </si>
  <si>
    <t>42.  Art.36 Derecho  a la comunicación intercultural y plurinacional</t>
  </si>
  <si>
    <t>43.  Art.37 Derecho de las  personas con discapacidad  al acceso a la comunicación.</t>
  </si>
  <si>
    <t>44.  Art. 42 Libre ejercicio y profesionalidad.</t>
  </si>
  <si>
    <t>45.  Art. 43 Composición laboral equitativa y paritaria en MC nacional.</t>
  </si>
  <si>
    <t>46.  Art. 44.Derechos laborales de trabajadores de MC.</t>
  </si>
  <si>
    <t>47.  Art.71 Información como servicio público responsable y de calidad</t>
  </si>
  <si>
    <t>48.  Art. 71.1 Respetar y promover derechos.</t>
  </si>
  <si>
    <t>49.  Art.71.2 Sentido crítico</t>
  </si>
  <si>
    <t>50.  Art. 71.3 Obediencia a la Constitución, leyes y decisiones legítimas</t>
  </si>
  <si>
    <t>51.  Art.71.4 Encuentro y diálogo para resolución de conflictos</t>
  </si>
  <si>
    <t>52.  Art.71.5 Paz y Seguridad</t>
  </si>
  <si>
    <t>53.  Art.71.6 Denunciar el abuso o uso ilegitimo de los poderes</t>
  </si>
  <si>
    <t>54.  Aqrt.71.7 Impedir la publicidad engañosa y que atente a derechos</t>
  </si>
  <si>
    <t>55.  Art.71.8 Diálogo unidad e igualdad en la diversidad</t>
  </si>
  <si>
    <t xml:space="preserve">56.  Art.71.9 Integración </t>
  </si>
  <si>
    <t>57.  Art. 71.10 Edu-comunicación.</t>
  </si>
  <si>
    <t>CRUDO ECUADOR:     Acciones: El Presidente asiste a la protesta contra los atentados contra el semanario Charlie Hebdo  Personajes: Rafael Correa, Charlie Hebdo,   Espacio : Paris Francia Tiempo: Lunes 12 de Enero 2015</t>
  </si>
  <si>
    <t>ECUADOR INMEDIATO:    Acciones: Presidente del Ecuador Expresa su solidaridad a Francia por atentados      Personajes: Rafael Correa, Embajador de Francia Francois Gauthier, Patrick Gimeiner   Espacio: Quito, Ecuador  Tiempo: Lunes 12 de Enero 2015</t>
  </si>
  <si>
    <t>EL TELEGRAFO:            Acciones: Francia e Israel despiden a víctimas de atentados en París Personajes: Charlie Hebdo, El presidente François Hollande, La policia Francesa. Espacio: Paris, Francia Tiempo: Martes 13 de enero 2015</t>
  </si>
  <si>
    <t>CRUDO ECUADOR:     Acciones: Se imaginan cuántos miles de dólares le habría tocado pagar a Cherlie Hebdo y cuántos juicios tendría en Ecuador.?  Personajes: Rafael Correa, Bonil, Charlie Hebdo  Espacio: S/N  Tiempo: Martes 13 de Enero 2015</t>
  </si>
  <si>
    <t>El MERCURIO:               Acciones: Presidente considera pesadilla atentados en Francia, Nigeria y Pakistán  Personajes: Rafael Correa  Espacio: Quito, Ecuador  Tiempo: Martes 13 de Enero 2015</t>
  </si>
  <si>
    <t>EL UNIVERSO:              Acciones: Al-Qaeda en Yemen se atribuye ataque a semanario satírico Charlie Hebdo  Personajes: Al-Qaeda, Nasr al-Ansi comandantes militares de al-Qaeda, Said Kuachi.  Espacio: Paris, Francia Tiempo: miercoles 14 de Enero 2015</t>
  </si>
  <si>
    <t>CRUDO ECUADOR:     : miercoles 14 de enero 2015 (NO HAY PUBLICACION)</t>
  </si>
  <si>
    <t>ECUADOR INMEDIATO:    Acciones:  FFAA aclara que declaraciones de Ernesto gonzales sobre 30S "son personales"  Personajes: Ernesto gonzales, Carlos Obando, Rafael Correa,    Espacio: Quito, Ecuador Tiempo: miercoles 14 de Enero 2015</t>
  </si>
  <si>
    <t>EL COMERCIO:              Acciones: Equipos de rescate recogen restos de nave militar accidentada Personajes: Fuerza Aerea Ecuatoriana, Javier Zuñiga.  Espacio: Km 26 Via Guayaquil - Salinas Tiempo: Miercoles 14 Enero 2015</t>
  </si>
  <si>
    <t>El MERCURIO:               Acciones:FF.AA. aclara que declaraciones de Ernesto González sobre 30-s “son personales”   Personajes: Ernesto Gonzales, Carlos Obando, Rafael Correa.    Espacio: Quito, Ecuador  Tiempo:Miercoles 14 de Enero 2015</t>
  </si>
  <si>
    <t>EL TELEGRAFO:            Acciones: “González trata de liberar al mando militar de toda responsabilidad”  Personajes: Ernesto González, Rafael Correa, Javier Ponce, Richard Espinosa y Patricio Rivera.   Espacio: Quito  Tiempo: Jueves 15 de enero 2015</t>
  </si>
  <si>
    <t>CRUDO ECUADOR:     Acciones:   Personajes:  Espacio:  Tiempo: Jueves 15 de enero 2015 (NO HAY PUBLICACION HOY)</t>
  </si>
  <si>
    <t>EL COMERCIO:            Acciones:  Turista argentina no fue asaltada, según el Ministerio del Interior  Personajes:  Ana Paula Chalela,   Espacio: Guayaquil, Ecuador Tiempo: Jueves 15 de Enero 2015</t>
  </si>
  <si>
    <t>ECUADOR INMEDIATO:     Acciones: Diario el comercio vende 94,4% de sus acciones Personajes:  Diario el Comercio, Remigio Angel Gonzales Espacio: S/E  Tiempo: Jueves 15 Enero 2015</t>
  </si>
  <si>
    <t>El MERCURIO:               Acciones:  Avanza ampliación del aeropuerto de Quito  Personajes: S/P    Espacio: Quito, Ecuador  Tiempo: Jueves 15 de Enero 2015</t>
  </si>
  <si>
    <t>EL UNIVERSO:              Acciones:  Los francotiradores estaban posicionándose’, dice Correa Personajes: Rafael Correa, Hernesto Gonzales, Emilio Palacios, Jorge Glas, Alvaro Uribe, Raul Reyes.   Espacio: Quito, Ecuador Tiempo: Viernes 16 enero 2015</t>
  </si>
  <si>
    <t>EL TELEGRAFO:            Acciones: 50 ideas encuentran cabida en Innópolis  Personajes:  Rafael Correa  Espacio: Yachay Tiempo: Viernes 16 enero 2015</t>
  </si>
  <si>
    <t>CRUDO ECUADOR:     Acciones:   Personajes:  Espacio:  Tiempo: Viernes 16 enero 2015 (NO HAY PUBLICACION HOY)</t>
  </si>
  <si>
    <t>EL COMERCIO:            Acciones: Licencia ambiental aprobada para explorar cobre en Íntag  Personajes: Lorena Sànchez, BISHIMETALS, ENAMI, Hugo Robalino.    Espacio:  Cotacachi, Imbabura Tiempo: Viernes 16 enero 2015</t>
  </si>
  <si>
    <t>ECUADOR INMEDIATO:     Acciones: Jorgue Glas: celebramos ocho años de transformacion intensa y cambios estructurales Personajes: Jorgue Glas.   Espacio: Quito, Ecuador Tiempo: Viernes 16 enero 2015</t>
  </si>
  <si>
    <t>El MERCURIO:               Acciones: Avanza ampliación del areopuerto de Quito   Personajes: Autoridades de Quito    Espacio: Quito, Ecuador  Tiempo: Viernes 16 enero 2015 (encabezado misma noticia del dia jueves 15 de enero 2015)</t>
  </si>
  <si>
    <t>EL TELEGRAFO</t>
  </si>
  <si>
    <t>CRUDO ECUADOR</t>
  </si>
  <si>
    <t>EL COMERCIO</t>
  </si>
  <si>
    <t>ECUADOR INMEDIATO</t>
  </si>
  <si>
    <t>EL MERCURIO</t>
  </si>
  <si>
    <t xml:space="preserve">PIJAMA SURF       </t>
  </si>
  <si>
    <t xml:space="preserve">EL NACIONAL:     </t>
  </si>
  <si>
    <t xml:space="preserve">El UNIVERSO:        </t>
  </si>
  <si>
    <t xml:space="preserve">ABC:                   </t>
  </si>
  <si>
    <t xml:space="preserve">EL PAIS                 </t>
  </si>
  <si>
    <t xml:space="preserve">LA PRENSA         </t>
  </si>
  <si>
    <t xml:space="preserve">EL MUNDO:     </t>
  </si>
  <si>
    <t xml:space="preserve">RTVE                    </t>
  </si>
  <si>
    <t xml:space="preserve">WEBISLAM           </t>
  </si>
  <si>
    <t>Principios no considerados en su totalidad</t>
  </si>
  <si>
    <t>Principios respetados en su totalidad</t>
  </si>
  <si>
    <t>Principios irrespetados en su totalidad</t>
  </si>
  <si>
    <t xml:space="preserve">Cantidad de Principios </t>
  </si>
  <si>
    <t xml:space="preserve">Total principios </t>
  </si>
  <si>
    <t>DIARIO ANALIZADO</t>
  </si>
  <si>
    <t xml:space="preserve">EL UNIVERSO </t>
  </si>
  <si>
    <t xml:space="preserve">TOTAL POSITIVOS </t>
  </si>
  <si>
    <t xml:space="preserve">TOTAL NEGATIVOS </t>
  </si>
  <si>
    <t xml:space="preserve">TOTAL NEUTROS </t>
  </si>
  <si>
    <t>TOTAL NEGATIVOS</t>
  </si>
  <si>
    <t>lunes 12</t>
  </si>
  <si>
    <t>martes 13</t>
  </si>
  <si>
    <t>miercoles 14</t>
  </si>
  <si>
    <t>jueves 15</t>
  </si>
  <si>
    <t>viernes 16</t>
  </si>
  <si>
    <t>Lunes 12 de Enero 2015</t>
  </si>
  <si>
    <t xml:space="preserve">NOTICIAS QUE RESPETARON LA MAYOR CANTIDAD DE ARTÍCULOS </t>
  </si>
  <si>
    <t xml:space="preserve">NOTICIAS QUE IRRESPETARON LA MAYOR CANTIDAD DE ARTÍCULOS </t>
  </si>
  <si>
    <t xml:space="preserve">NOTICIAS QUE NO CONSIDERARON LA MAYOR CANTIDAD DE ARTÍCULOS </t>
  </si>
  <si>
    <t xml:space="preserve">NOTICIAS QUE RESPETARON LA MENOR CANTIDAD DE ARTÍCULOS </t>
  </si>
  <si>
    <t xml:space="preserve">NOTICIAS QUE IRRESPETARON LA MENOR CANTIDAD DE ARTÍCULOS </t>
  </si>
  <si>
    <t xml:space="preserve">NOTICIAS QUE NO CONSIDERARON  LA MENOR CANTIDAD DE ARTÍCULOS </t>
  </si>
  <si>
    <t>ARTÍCULOS MAS RESPETADOS EN LAS NOTICIAS</t>
  </si>
  <si>
    <t>ARTÍCULOS MENOS RESPETADOS EN LAS NOTICIAS</t>
  </si>
  <si>
    <t>ARTÍCULOS MAS IRRESPETADOS EN LAS NOTICIAS</t>
  </si>
  <si>
    <t>ARTÍCULOS MENOS IRRESPETADOS EN LAS NOTICIAS</t>
  </si>
  <si>
    <t>ARTÍCULOS QUE EN SU MINORÍA  NO FUERON CONSIDERADOS  EN LAS NOTICIAS</t>
  </si>
  <si>
    <t>ARTÍCULOS QUE EN SU MAYORÍA  NO FUERON CONSIDERADOS  EN LAS NOTICIAS</t>
  </si>
  <si>
    <t xml:space="preserve">ARTÍCULOS RESPETADOS EN LAS DIFERENTES NOTICIAS </t>
  </si>
  <si>
    <t xml:space="preserve">ARTÍCULOS IRRESPETADOS EN LAS DIFERENTES NOTICIAS </t>
  </si>
  <si>
    <t xml:space="preserve">ARTÍCULOS NO CONSIDERADOS EN LAS DIFERENTES NOTICIAS </t>
  </si>
  <si>
    <t>NOTICIAS QUE RESPETARON LOS DIFERENTES ARTÍCULOS</t>
  </si>
  <si>
    <t>NOTICIAS QUE IRRESPETARON LOS DIFERENTES ARTÍCULOS</t>
  </si>
  <si>
    <t>NOTICIAS QUE NO CONSIDERARON LOS DIFERENTES ARTÍCULOS</t>
  </si>
  <si>
    <t xml:space="preserve">Total de artículos por encima de la media </t>
  </si>
  <si>
    <t>Artículos Respetados</t>
  </si>
  <si>
    <t>Artículos Irespetados</t>
  </si>
  <si>
    <t>Artículos no considerados</t>
  </si>
  <si>
    <t>ARTÍCULOS MAYORMENTE RESPETADOS</t>
  </si>
  <si>
    <t>ARTÍCULOS MAYORMENTE IRRESPETADOS</t>
  </si>
  <si>
    <t xml:space="preserve"> ARTÍCULOS NO CONSIDERADOS EN SU MAYORIA </t>
  </si>
  <si>
    <t xml:space="preserve">Noticias que respetaron los artículos </t>
  </si>
  <si>
    <t xml:space="preserve">Noticias que irrespetaron los artículos </t>
  </si>
  <si>
    <t xml:space="preserve">Noticias que no consideraron los artículos </t>
  </si>
  <si>
    <t xml:space="preserve">Conteo de noticias por encima de la media </t>
  </si>
  <si>
    <t>Noticias que en su mayoría respetan los artículos</t>
  </si>
  <si>
    <t>Noticias que en su mayoria irrespetan los artículos</t>
  </si>
  <si>
    <t>Noticias que en su mayoria  no consideran los artículos</t>
  </si>
  <si>
    <r>
      <rPr>
        <b/>
        <sz val="11"/>
        <color indexed="8"/>
        <rFont val="Calibri"/>
        <family val="2"/>
      </rPr>
      <t>EL UNIVERSO:              Acciones:</t>
    </r>
    <r>
      <rPr>
        <sz val="11"/>
        <color theme="1"/>
        <rFont val="Calibri"/>
        <family val="2"/>
        <scheme val="minor"/>
      </rPr>
      <t xml:space="preserve"> Francia lideró un multitudinario homenaje a víctimas de atentados  </t>
    </r>
    <r>
      <rPr>
        <b/>
        <sz val="11"/>
        <color indexed="8"/>
        <rFont val="Calibri"/>
        <family val="2"/>
      </rPr>
      <t xml:space="preserve"> Personajes:</t>
    </r>
    <r>
      <rPr>
        <sz val="11"/>
        <color theme="1"/>
        <rFont val="Calibri"/>
        <family val="2"/>
        <scheme val="minor"/>
      </rPr>
      <t xml:space="preserve"> Presidente Frances François Hollande , Presidente Palestino Mahmud Abbas , presidente de Mali, Ibrahim Boucabar Keita, primer ministro isra</t>
    </r>
  </si>
  <si>
    <r>
      <rPr>
        <b/>
        <sz val="11"/>
        <color indexed="8"/>
        <rFont val="Calibri"/>
        <family val="2"/>
      </rPr>
      <t>EL TELEGRAFO:            Acciones:</t>
    </r>
    <r>
      <rPr>
        <sz val="11"/>
        <color theme="1"/>
        <rFont val="Calibri"/>
        <family val="2"/>
        <scheme val="minor"/>
      </rPr>
      <t xml:space="preserve"> Líderes del mundo y más de 3 millones de personas marcharon en Francia contra atentados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 Presidente de Malí Ibrahim Boubacar Keita, François Hollande y Angela Merkel, Benjamin Netanyahu, Mahmud Abas, David Ca</t>
    </r>
  </si>
  <si>
    <r>
      <rPr>
        <b/>
        <sz val="11"/>
        <color indexed="8"/>
        <rFont val="Calibri"/>
        <family val="2"/>
      </rPr>
      <t xml:space="preserve">EL COMERCIO:   </t>
    </r>
    <r>
      <rPr>
        <sz val="11"/>
        <color theme="1"/>
        <rFont val="Calibri"/>
        <family val="2"/>
        <scheme val="minor"/>
      </rPr>
      <t xml:space="preserve">          </t>
    </r>
    <r>
      <rPr>
        <b/>
        <sz val="11"/>
        <color indexed="8"/>
        <rFont val="Calibri"/>
        <family val="2"/>
      </rPr>
      <t xml:space="preserve"> Acciones: </t>
    </r>
    <r>
      <rPr>
        <sz val="11"/>
        <color indexed="8"/>
        <rFont val="Calibri"/>
        <family val="2"/>
      </rPr>
      <t xml:space="preserve"> Atacan diario alemán que publicó caricaturas de Charlie Hebdo</t>
    </r>
    <r>
      <rPr>
        <b/>
        <sz val="11"/>
        <color indexed="8"/>
        <rFont val="Calibri"/>
        <family val="2"/>
      </rPr>
      <t xml:space="preserve"> Personajes:  </t>
    </r>
    <r>
      <rPr>
        <sz val="11"/>
        <color indexed="8"/>
        <rFont val="Calibri"/>
        <family val="2"/>
      </rPr>
      <t>Charlie Hebdo</t>
    </r>
    <r>
      <rPr>
        <sz val="11"/>
        <color indexed="8"/>
        <rFont val="Calibri"/>
        <family val="2"/>
      </rPr>
      <t>, La policía Karina Sadowsky, Redactor  Frank Niggemeier, El alcalde de Hamburgo, Olaf Scholz, El Senador de Interior Michael Neum</t>
    </r>
  </si>
  <si>
    <r>
      <rPr>
        <b/>
        <sz val="11"/>
        <color indexed="8"/>
        <rFont val="Calibri"/>
        <family val="2"/>
      </rPr>
      <t xml:space="preserve">EL UNIVERSO:              Acciones: </t>
    </r>
    <r>
      <rPr>
        <sz val="11"/>
        <color indexed="8"/>
        <rFont val="Calibri"/>
        <family val="2"/>
      </rPr>
      <t>Para Rafael Correa , masacre en París no es solo caso contra libre expresión</t>
    </r>
    <r>
      <rPr>
        <b/>
        <sz val="11"/>
        <color indexed="8"/>
        <rFont val="Calibri"/>
        <family val="2"/>
      </rPr>
      <t xml:space="preserve">    Personajes: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>, Xavier Bonilla, Patricio Zambrano, asambleísta de Alianza PAIS Agustín Delgado, El director de Fundamedios César</t>
    </r>
  </si>
  <si>
    <r>
      <rPr>
        <b/>
        <sz val="11"/>
        <color indexed="8"/>
        <rFont val="Calibri"/>
        <family val="2"/>
      </rPr>
      <t xml:space="preserve">ECUADOR INMEDIATO:    Acciones:  </t>
    </r>
    <r>
      <rPr>
        <sz val="11"/>
        <color indexed="8"/>
        <rFont val="Calibri"/>
        <family val="2"/>
      </rPr>
      <t>Presidente del Ecuador expresa su solidaridad a Francia por atentados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Rafael Correa, Charlie Hebdo, Embajador de francia francois Ghoutier, Patrick Gimeiner</t>
    </r>
    <r>
      <rPr>
        <b/>
        <sz val="11"/>
        <color indexed="8"/>
        <rFont val="Calibri"/>
        <family val="2"/>
      </rPr>
      <t xml:space="preserve">   Espacio: </t>
    </r>
    <r>
      <rPr>
        <sz val="11"/>
        <color indexed="8"/>
        <rFont val="Calibri"/>
        <family val="2"/>
      </rPr>
      <t>Quito</t>
    </r>
    <r>
      <rPr>
        <b/>
        <sz val="11"/>
        <color indexed="8"/>
        <rFont val="Calibri"/>
        <family val="2"/>
      </rPr>
      <t xml:space="preserve">, </t>
    </r>
    <r>
      <rPr>
        <sz val="11"/>
        <color indexed="8"/>
        <rFont val="Calibri"/>
        <family val="2"/>
      </rPr>
      <t>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</t>
    </r>
  </si>
  <si>
    <r>
      <rPr>
        <b/>
        <sz val="11"/>
        <color indexed="8"/>
        <rFont val="Calibri"/>
        <family val="2"/>
      </rPr>
      <t xml:space="preserve">EL COMERCIO:              Acciones: </t>
    </r>
    <r>
      <rPr>
        <sz val="11"/>
        <color indexed="8"/>
        <rFont val="Calibri"/>
        <family val="2"/>
      </rPr>
      <t>Charlie Hebdo resiste al fanatismo religioso con un Mahoma llorando en su portada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Charlie Hebd</t>
    </r>
    <r>
      <rPr>
        <b/>
        <sz val="11"/>
        <color indexed="8"/>
        <rFont val="Calibri"/>
        <family val="2"/>
      </rPr>
      <t xml:space="preserve">o, </t>
    </r>
    <r>
      <rPr>
        <sz val="11"/>
        <color indexed="8"/>
        <rFont val="Calibri"/>
        <family val="2"/>
      </rPr>
      <t xml:space="preserve">Gerard Biard jefe de redaccion de l seminario, Richard Malka, abogado del semanario, 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Paris</t>
    </r>
    <r>
      <rPr>
        <sz val="11"/>
        <color indexed="8"/>
        <rFont val="Calibri"/>
        <family val="2"/>
      </rPr>
      <t>, Francia</t>
    </r>
  </si>
  <si>
    <r>
      <rPr>
        <b/>
        <sz val="11"/>
        <color indexed="8"/>
        <rFont val="Calibri"/>
        <family val="2"/>
      </rPr>
      <t xml:space="preserve">EL TELEGRAFO:            Acciones: </t>
    </r>
    <r>
      <rPr>
        <sz val="11"/>
        <color indexed="8"/>
        <rFont val="Calibri"/>
        <family val="2"/>
      </rPr>
      <t xml:space="preserve">La campaña de desinformación fue la causa del 30-S’ (Audio)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 xml:space="preserve">Ernesto González, Rafael Correa, Euclides Mantilla, Ricardo Patiño, Juan Pablo Bolaños,   </t>
    </r>
    <r>
      <rPr>
        <b/>
        <sz val="11"/>
        <color indexed="8"/>
        <rFont val="Calibri"/>
        <family val="2"/>
      </rPr>
      <t>Espacio:</t>
    </r>
    <r>
      <rPr>
        <sz val="11"/>
        <color indexed="8"/>
        <rFont val="Calibri"/>
        <family val="2"/>
      </rPr>
      <t xml:space="preserve"> Quito, Ecuador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miercoles 14 de enero 201</t>
    </r>
  </si>
  <si>
    <r>
      <t xml:space="preserve">EL UNIVERSO:              Acciones: </t>
    </r>
    <r>
      <rPr>
        <sz val="11"/>
        <color indexed="8"/>
        <rFont val="Calibri"/>
        <family val="2"/>
      </rPr>
      <t xml:space="preserve">Rafael Correa ratifica el testimonio de González que ministros rechazaron 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>,</t>
    </r>
    <r>
      <rPr>
        <sz val="11"/>
        <color indexed="8"/>
        <rFont val="Calibri"/>
        <family val="2"/>
      </rPr>
      <t xml:space="preserve"> Ernesto Gonzales</t>
    </r>
    <r>
      <rPr>
        <sz val="11"/>
        <color indexed="8"/>
        <rFont val="Calibri"/>
        <family val="2"/>
      </rPr>
      <t>, ministros del Interior, José Serrano; de Agricultura, Javier Ponce, y el fiscal general, Galo Chiri</t>
    </r>
  </si>
  <si>
    <r>
      <rPr>
        <b/>
        <sz val="11"/>
        <color indexed="8"/>
        <rFont val="Calibri"/>
        <family val="2"/>
      </rPr>
      <t xml:space="preserve">PIJAMA SURF        Accion: </t>
    </r>
    <r>
      <rPr>
        <sz val="11"/>
        <color theme="1"/>
        <rFont val="Calibri"/>
        <family val="2"/>
        <scheme val="minor"/>
      </rPr>
      <t xml:space="preserve">La lúcida reflexión del Papa Francisco sobre Charlie Hebdo y la sacrofobia de la razón secularizada  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theme="1"/>
        <rFont val="Calibri"/>
        <family val="2"/>
        <scheme val="minor"/>
      </rPr>
      <t xml:space="preserve">Charlie Hebdo, Papa Francisco, Roberto Calasso, Medhi Hasan editor musulman </t>
    </r>
    <r>
      <rPr>
        <b/>
        <sz val="11"/>
        <color indexed="8"/>
        <rFont val="Calibri"/>
        <family val="2"/>
      </rPr>
      <t>Espacio:</t>
    </r>
    <r>
      <rPr>
        <sz val="11"/>
        <color theme="1"/>
        <rFont val="Calibri"/>
        <family val="2"/>
        <scheme val="minor"/>
      </rPr>
      <t xml:space="preserve"> Baticano  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26 de ene</t>
    </r>
  </si>
  <si>
    <r>
      <rPr>
        <b/>
        <sz val="11"/>
        <color indexed="8"/>
        <rFont val="Calibri"/>
        <family val="2"/>
      </rPr>
      <t xml:space="preserve">EL PAIS                   Accion: </t>
    </r>
    <r>
      <rPr>
        <sz val="11"/>
        <color theme="1"/>
        <rFont val="Calibri"/>
        <family val="2"/>
        <scheme val="minor"/>
      </rPr>
      <t xml:space="preserve">Erdogan exige a Occidente medidas contra la islamofobia  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>El presidente de Turquía, el islamista Recep Tayyip Erdogan, Charlie Hebdo, Primer ministro israelí Benjamín Netanyahu, Presidente palestino Mahmud Ab</t>
    </r>
  </si>
  <si>
    <r>
      <rPr>
        <b/>
        <sz val="11"/>
        <color indexed="8"/>
        <rFont val="Calibri"/>
        <family val="2"/>
      </rPr>
      <t>LA PRENSA           Accion:</t>
    </r>
    <r>
      <rPr>
        <sz val="11"/>
        <color theme="1"/>
        <rFont val="Calibri"/>
        <family val="2"/>
        <scheme val="minor"/>
      </rPr>
      <t xml:space="preserve"> Líderes mundiales condenan atentado a la revista francesa 'Charlie Hebdo'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theme="1"/>
        <rFont val="Calibri"/>
        <family val="2"/>
        <scheme val="minor"/>
      </rPr>
      <t>Bolívar Alemán, El primer ministro británico, David Cameron, Charlie Hebdo ,El expresidente francés Nicolas Sarkozy, El secretario general de</t>
    </r>
  </si>
  <si>
    <t>Wikipedia Participación Ciudadana.- es el conjunto de acciones o iniciativas que pretenden impulsar el desarrollo local y la democracia participativa a través de la integración de la comunidad al ejercicio de la pol{itica. Está basada en varios mecanismos</t>
  </si>
  <si>
    <t>EL UNIVERSO:              Acciones: Francia lideró un multitudinario homenaje a víctimas de atentados   Personajes: Presidente Frances François Hollande , Presidente Palestino Mahmud Abbas , presidente de Mali, Ibrahim Boucabar Keita, primer ministro isra</t>
  </si>
  <si>
    <t>EL TELEGRAFO:            Acciones: Líderes del mundo y más de 3 millones de personas marcharon en Francia contra atentados Personajes:  Presidente de Malí Ibrahim Boubacar Keita, François Hollande y Angela Merkel, Benjamin Netanyahu, Mahmud Abas, David Ca</t>
  </si>
  <si>
    <t>EL COMERCIO:              Acciones:  Atacan diario alemán que publicó caricaturas de Charlie Hebdo Personajes:  Charlie Hebdo, La policía Karina Sadowsky, Redactor  Frank Niggemeier, El alcalde de Hamburgo, Olaf Scholz, El Senador de Interior Michael Neum</t>
  </si>
  <si>
    <t>EL UNIVERSO:              Acciones: Para Rafael Correa , masacre en París no es solo caso contra libre expresión    Personajes: Rafael Correa, Xavier Bonilla, Patricio Zambrano, asambleísta de Alianza PAIS Agustín Delgado, El director de Fundamedios César</t>
  </si>
  <si>
    <t>ECUADOR INMEDIATO:    Acciones:  Presidente del Ecuador expresa su solidaridad a Francia por atentados  Personajes: Rafael Correa, Charlie Hebdo, Embajador de francia francois Ghoutier, Patrick Gimeiner   Espacio: Quito, Ecuador Tiempo: Martes 13 de Enero</t>
  </si>
  <si>
    <t>EL COMERCIO:              Acciones: Charlie Hebdo resiste al fanatismo religioso con un Mahoma llorando en su portada Personajes: Charlie Hebdo, Gerard Biard jefe de redaccion de l seminario, Richard Malka, abogado del semanario,   Espacio: Paris, Francia</t>
  </si>
  <si>
    <t>EL TELEGRAFO:            Acciones: La campaña de desinformación fue la causa del 30-S’ (Audio) Personajes:  Ernesto González, Rafael Correa, Euclides Mantilla, Ricardo Patiño, Juan Pablo Bolaños,   Espacio: Quito, Ecuador Tiempo: miercoles 14 de enero 201</t>
  </si>
  <si>
    <t>EL UNIVERSO:              Acciones: Rafael Correa ratifica el testimonio de González que ministros rechazaron  Personajes: Rafael Correa, Ernesto Gonzales, ministros del Interior, José Serrano; de Agricultura, Javier Ponce, y el fiscal general, Galo Chiri</t>
  </si>
</sst>
</file>

<file path=xl/styles.xml><?xml version="1.0" encoding="utf-8"?>
<styleSheet xmlns="http://schemas.openxmlformats.org/spreadsheetml/2006/main">
  <numFmts count="1">
    <numFmt numFmtId="203" formatCode="0.000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Verdana"/>
    </font>
    <font>
      <sz val="10"/>
      <name val="Verdana"/>
      <family val="2"/>
    </font>
    <font>
      <sz val="8"/>
      <name val="Calibri"/>
      <family val="2"/>
    </font>
    <font>
      <sz val="11"/>
      <color indexed="39"/>
      <name val="Calibri"/>
      <family val="2"/>
    </font>
    <font>
      <sz val="7"/>
      <color indexed="39"/>
      <name val="Times New Roman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3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00B050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8" tint="-0.249977111117893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6"/>
      <color theme="1"/>
      <name val="Calibri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9" tint="-0.499984740745262"/>
      <name val="Calibri"/>
      <family val="2"/>
      <scheme val="minor"/>
    </font>
    <font>
      <sz val="22"/>
      <color theme="1"/>
      <name val="Calibri"/>
      <scheme val="minor"/>
    </font>
    <font>
      <sz val="9"/>
      <color rgb="FF000000"/>
      <name val="Times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scheme val="minor"/>
    </font>
    <font>
      <sz val="11"/>
      <name val="Calibri"/>
      <scheme val="minor"/>
    </font>
    <font>
      <u/>
      <sz val="11"/>
      <name val="Calibri"/>
      <scheme val="minor"/>
    </font>
    <font>
      <sz val="10"/>
      <name val="Calibri"/>
      <scheme val="minor"/>
    </font>
    <font>
      <sz val="9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BB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18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/>
    <xf numFmtId="0" fontId="21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0" fillId="0" borderId="1" xfId="0" applyFill="1" applyBorder="1"/>
    <xf numFmtId="0" fontId="0" fillId="0" borderId="4" xfId="0" applyBorder="1" applyAlignment="1">
      <alignment wrapText="1"/>
    </xf>
    <xf numFmtId="0" fontId="24" fillId="0" borderId="0" xfId="0" applyFont="1" applyAlignment="1">
      <alignment horizontal="left" vertical="center" indent="3"/>
    </xf>
    <xf numFmtId="0" fontId="20" fillId="0" borderId="0" xfId="0" applyFont="1" applyBorder="1" applyAlignment="1">
      <alignment wrapText="1"/>
    </xf>
    <xf numFmtId="0" fontId="23" fillId="4" borderId="1" xfId="0" applyFont="1" applyFill="1" applyBorder="1" applyAlignment="1">
      <alignment horizontal="center"/>
    </xf>
    <xf numFmtId="0" fontId="25" fillId="4" borderId="0" xfId="0" applyFont="1" applyFill="1"/>
    <xf numFmtId="0" fontId="20" fillId="4" borderId="0" xfId="0" applyFont="1" applyFill="1"/>
    <xf numFmtId="0" fontId="20" fillId="4" borderId="0" xfId="0" applyFont="1" applyFill="1" applyBorder="1" applyAlignment="1">
      <alignment wrapText="1"/>
    </xf>
    <xf numFmtId="0" fontId="0" fillId="4" borderId="1" xfId="0" applyFill="1" applyBorder="1"/>
    <xf numFmtId="0" fontId="0" fillId="4" borderId="0" xfId="0" applyFill="1"/>
    <xf numFmtId="0" fontId="26" fillId="0" borderId="0" xfId="0" applyFont="1" applyAlignment="1">
      <alignment wrapText="1"/>
    </xf>
    <xf numFmtId="0" fontId="20" fillId="5" borderId="1" xfId="0" applyFont="1" applyFill="1" applyBorder="1"/>
    <xf numFmtId="0" fontId="0" fillId="0" borderId="0" xfId="0" applyFill="1"/>
    <xf numFmtId="0" fontId="27" fillId="0" borderId="0" xfId="0" applyFont="1"/>
    <xf numFmtId="0" fontId="27" fillId="0" borderId="4" xfId="0" applyFont="1" applyBorder="1" applyAlignment="1">
      <alignment wrapText="1"/>
    </xf>
    <xf numFmtId="0" fontId="28" fillId="0" borderId="0" xfId="0" applyFont="1"/>
    <xf numFmtId="0" fontId="29" fillId="4" borderId="0" xfId="1" applyFont="1" applyFill="1"/>
    <xf numFmtId="0" fontId="27" fillId="0" borderId="0" xfId="0" applyFont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30" fillId="4" borderId="0" xfId="0" applyFont="1" applyFill="1" applyBorder="1" applyAlignment="1">
      <alignment wrapText="1"/>
    </xf>
    <xf numFmtId="0" fontId="27" fillId="4" borderId="0" xfId="0" applyFont="1" applyFill="1"/>
    <xf numFmtId="0" fontId="27" fillId="0" borderId="1" xfId="0" applyFont="1" applyBorder="1"/>
    <xf numFmtId="0" fontId="27" fillId="4" borderId="1" xfId="0" applyFont="1" applyFill="1" applyBorder="1"/>
    <xf numFmtId="0" fontId="0" fillId="4" borderId="0" xfId="0" applyFill="1" applyAlignment="1">
      <alignment horizontal="center"/>
    </xf>
    <xf numFmtId="0" fontId="19" fillId="0" borderId="0" xfId="1"/>
    <xf numFmtId="0" fontId="0" fillId="0" borderId="5" xfId="0" applyBorder="1"/>
    <xf numFmtId="0" fontId="0" fillId="0" borderId="3" xfId="0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6" borderId="0" xfId="0" applyFill="1"/>
    <xf numFmtId="0" fontId="0" fillId="0" borderId="2" xfId="0" applyFill="1" applyBorder="1"/>
    <xf numFmtId="0" fontId="2" fillId="0" borderId="6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center" indent="3"/>
    </xf>
    <xf numFmtId="0" fontId="24" fillId="0" borderId="6" xfId="0" applyFont="1" applyFill="1" applyBorder="1" applyAlignment="1">
      <alignment horizontal="left" vertical="center" indent="3"/>
    </xf>
    <xf numFmtId="0" fontId="32" fillId="0" borderId="0" xfId="0" applyFont="1" applyFill="1" applyAlignment="1">
      <alignment horizontal="center"/>
    </xf>
    <xf numFmtId="0" fontId="33" fillId="0" borderId="0" xfId="0" applyFont="1"/>
    <xf numFmtId="0" fontId="34" fillId="0" borderId="1" xfId="0" applyFont="1" applyBorder="1"/>
    <xf numFmtId="0" fontId="0" fillId="0" borderId="4" xfId="0" applyBorder="1"/>
    <xf numFmtId="0" fontId="24" fillId="7" borderId="0" xfId="0" applyFont="1" applyFill="1" applyAlignment="1">
      <alignment horizontal="left" vertical="center" indent="3"/>
    </xf>
    <xf numFmtId="0" fontId="20" fillId="4" borderId="1" xfId="0" applyFont="1" applyFill="1" applyBorder="1"/>
    <xf numFmtId="0" fontId="0" fillId="0" borderId="0" xfId="0" applyAlignment="1">
      <alignment textRotation="90"/>
    </xf>
    <xf numFmtId="0" fontId="2" fillId="2" borderId="1" xfId="0" applyFont="1" applyFill="1" applyBorder="1" applyAlignment="1">
      <alignment horizontal="center" vertical="top" textRotation="90" wrapText="1"/>
    </xf>
    <xf numFmtId="0" fontId="2" fillId="0" borderId="0" xfId="0" applyFont="1" applyFill="1" applyBorder="1" applyAlignment="1">
      <alignment horizontal="center" vertical="top" textRotation="90" wrapText="1"/>
    </xf>
    <xf numFmtId="0" fontId="0" fillId="0" borderId="1" xfId="0" applyBorder="1" applyAlignment="1">
      <alignment textRotation="90"/>
    </xf>
    <xf numFmtId="0" fontId="24" fillId="0" borderId="0" xfId="0" applyFont="1" applyFill="1" applyBorder="1" applyAlignment="1">
      <alignment horizontal="left" vertical="center" indent="3"/>
    </xf>
    <xf numFmtId="0" fontId="2" fillId="0" borderId="0" xfId="0" applyFont="1" applyFill="1" applyBorder="1" applyAlignment="1">
      <alignment wrapText="1"/>
    </xf>
    <xf numFmtId="0" fontId="35" fillId="0" borderId="0" xfId="0" applyFont="1" applyAlignment="1">
      <alignment horizontal="left" vertical="center" indent="3"/>
    </xf>
    <xf numFmtId="0" fontId="20" fillId="0" borderId="0" xfId="0" applyFont="1"/>
    <xf numFmtId="0" fontId="24" fillId="7" borderId="0" xfId="0" applyFont="1" applyFill="1" applyBorder="1" applyAlignment="1">
      <alignment horizontal="left" vertical="center" indent="3"/>
    </xf>
    <xf numFmtId="0" fontId="24" fillId="8" borderId="0" xfId="0" applyFont="1" applyFill="1" applyBorder="1" applyAlignment="1">
      <alignment horizontal="left" vertical="center" indent="3"/>
    </xf>
    <xf numFmtId="0" fontId="24" fillId="9" borderId="0" xfId="0" applyFont="1" applyFill="1" applyBorder="1" applyAlignment="1">
      <alignment horizontal="left" vertical="center" indent="3"/>
    </xf>
    <xf numFmtId="1" fontId="20" fillId="0" borderId="0" xfId="0" applyNumberFormat="1" applyFont="1" applyAlignment="1"/>
    <xf numFmtId="1" fontId="35" fillId="0" borderId="0" xfId="0" applyNumberFormat="1" applyFont="1" applyFill="1" applyBorder="1" applyAlignment="1">
      <alignment horizontal="left" vertical="center" indent="3"/>
    </xf>
    <xf numFmtId="0" fontId="20" fillId="7" borderId="1" xfId="0" applyFont="1" applyFill="1" applyBorder="1"/>
    <xf numFmtId="0" fontId="20" fillId="10" borderId="1" xfId="0" applyFont="1" applyFill="1" applyBorder="1"/>
    <xf numFmtId="0" fontId="20" fillId="11" borderId="1" xfId="0" applyFont="1" applyFill="1" applyBorder="1"/>
    <xf numFmtId="0" fontId="20" fillId="12" borderId="1" xfId="0" applyFont="1" applyFill="1" applyBorder="1"/>
    <xf numFmtId="10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1" fontId="2" fillId="4" borderId="1" xfId="0" applyNumberFormat="1" applyFont="1" applyFill="1" applyBorder="1" applyAlignment="1">
      <alignment wrapText="1" shrinkToFit="1"/>
    </xf>
    <xf numFmtId="1" fontId="20" fillId="4" borderId="7" xfId="0" applyNumberFormat="1" applyFont="1" applyFill="1" applyBorder="1"/>
    <xf numFmtId="1" fontId="20" fillId="4" borderId="8" xfId="0" applyNumberFormat="1" applyFont="1" applyFill="1" applyBorder="1"/>
    <xf numFmtId="1" fontId="0" fillId="0" borderId="1" xfId="0" applyNumberFormat="1" applyFill="1" applyBorder="1"/>
    <xf numFmtId="1" fontId="0" fillId="12" borderId="1" xfId="0" applyNumberFormat="1" applyFill="1" applyBorder="1"/>
    <xf numFmtId="1" fontId="0" fillId="0" borderId="1" xfId="0" applyNumberFormat="1" applyBorder="1" applyAlignment="1">
      <alignment horizontal="right"/>
    </xf>
    <xf numFmtId="1" fontId="0" fillId="0" borderId="1" xfId="0" quotePrefix="1" applyNumberFormat="1" applyBorder="1"/>
    <xf numFmtId="1" fontId="0" fillId="0" borderId="1" xfId="0" applyNumberFormat="1" applyFont="1" applyFill="1" applyBorder="1"/>
    <xf numFmtId="1" fontId="0" fillId="4" borderId="1" xfId="0" applyNumberFormat="1" applyFill="1" applyBorder="1"/>
    <xf numFmtId="1" fontId="0" fillId="7" borderId="0" xfId="0" applyNumberFormat="1" applyFill="1" applyAlignment="1">
      <alignment textRotation="90" wrapText="1" shrinkToFit="1"/>
    </xf>
    <xf numFmtId="1" fontId="0" fillId="7" borderId="0" xfId="0" applyNumberFormat="1" applyFill="1" applyAlignment="1">
      <alignment textRotation="90"/>
    </xf>
    <xf numFmtId="1" fontId="0" fillId="8" borderId="0" xfId="0" applyNumberFormat="1" applyFill="1" applyAlignment="1">
      <alignment textRotation="90"/>
    </xf>
    <xf numFmtId="1" fontId="0" fillId="9" borderId="0" xfId="0" applyNumberFormat="1" applyFill="1" applyAlignment="1">
      <alignment textRotation="90"/>
    </xf>
    <xf numFmtId="1" fontId="0" fillId="0" borderId="0" xfId="0" applyNumberFormat="1" applyFill="1" applyBorder="1"/>
    <xf numFmtId="1" fontId="20" fillId="0" borderId="0" xfId="0" applyNumberFormat="1" applyFont="1" applyFill="1" applyBorder="1"/>
    <xf numFmtId="1" fontId="0" fillId="0" borderId="0" xfId="0" applyNumberFormat="1" applyBorder="1"/>
    <xf numFmtId="1" fontId="3" fillId="0" borderId="0" xfId="0" applyNumberFormat="1" applyFont="1" applyFill="1" applyBorder="1" applyAlignment="1">
      <alignment wrapText="1"/>
    </xf>
    <xf numFmtId="1" fontId="3" fillId="0" borderId="0" xfId="0" applyNumberFormat="1" applyFont="1" applyFill="1" applyBorder="1" applyAlignment="1"/>
    <xf numFmtId="10" fontId="18" fillId="0" borderId="1" xfId="2" applyNumberFormat="1" applyFont="1" applyBorder="1"/>
    <xf numFmtId="0" fontId="0" fillId="0" borderId="1" xfId="0" applyFill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horizontal="center" wrapText="1"/>
    </xf>
    <xf numFmtId="0" fontId="0" fillId="0" borderId="0" xfId="0" applyNumberFormat="1" applyAlignment="1">
      <alignment textRotation="90"/>
    </xf>
    <xf numFmtId="0" fontId="0" fillId="0" borderId="0" xfId="0" applyNumberFormat="1"/>
    <xf numFmtId="1" fontId="0" fillId="13" borderId="0" xfId="0" applyNumberFormat="1" applyFill="1" applyBorder="1"/>
    <xf numFmtId="1" fontId="0" fillId="14" borderId="0" xfId="0" applyNumberFormat="1" applyFill="1" applyBorder="1"/>
    <xf numFmtId="0" fontId="20" fillId="11" borderId="1" xfId="0" applyFont="1" applyFill="1" applyBorder="1"/>
    <xf numFmtId="0" fontId="20" fillId="0" borderId="1" xfId="0" applyFont="1" applyFill="1" applyBorder="1"/>
    <xf numFmtId="0" fontId="20" fillId="14" borderId="1" xfId="0" applyFont="1" applyFill="1" applyBorder="1"/>
    <xf numFmtId="1" fontId="2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ill="1" applyBorder="1"/>
    <xf numFmtId="0" fontId="36" fillId="0" borderId="0" xfId="0" applyFont="1" applyBorder="1"/>
    <xf numFmtId="2" fontId="0" fillId="0" borderId="0" xfId="0" applyNumberFormat="1" applyFill="1" applyBorder="1"/>
    <xf numFmtId="0" fontId="20" fillId="0" borderId="1" xfId="0" applyFont="1" applyBorder="1" applyAlignment="1">
      <alignment horizontal="center"/>
    </xf>
    <xf numFmtId="0" fontId="24" fillId="0" borderId="1" xfId="0" applyFont="1" applyFill="1" applyBorder="1" applyAlignment="1">
      <alignment horizontal="left" vertical="center" indent="3"/>
    </xf>
    <xf numFmtId="0" fontId="22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/>
    <xf numFmtId="0" fontId="0" fillId="0" borderId="1" xfId="0" applyNumberFormat="1" applyBorder="1" applyAlignment="1">
      <alignment textRotation="90"/>
    </xf>
    <xf numFmtId="0" fontId="0" fillId="8" borderId="1" xfId="0" applyNumberFormat="1" applyFill="1" applyBorder="1"/>
    <xf numFmtId="0" fontId="0" fillId="13" borderId="1" xfId="0" applyNumberFormat="1" applyFill="1" applyBorder="1"/>
    <xf numFmtId="0" fontId="0" fillId="15" borderId="0" xfId="0" applyNumberFormat="1" applyFill="1" applyAlignment="1">
      <alignment textRotation="90"/>
    </xf>
    <xf numFmtId="0" fontId="0" fillId="15" borderId="0" xfId="0" applyNumberFormat="1" applyFill="1"/>
    <xf numFmtId="0" fontId="0" fillId="15" borderId="0" xfId="0" applyFill="1"/>
    <xf numFmtId="0" fontId="0" fillId="0" borderId="1" xfId="0" applyNumberFormat="1" applyBorder="1"/>
    <xf numFmtId="0" fontId="37" fillId="0" borderId="10" xfId="0" applyFont="1" applyBorder="1" applyAlignment="1">
      <alignment wrapText="1"/>
    </xf>
    <xf numFmtId="0" fontId="37" fillId="0" borderId="1" xfId="0" applyFont="1" applyBorder="1"/>
    <xf numFmtId="0" fontId="38" fillId="0" borderId="10" xfId="0" applyFont="1" applyBorder="1" applyAlignment="1">
      <alignment wrapText="1"/>
    </xf>
    <xf numFmtId="0" fontId="38" fillId="0" borderId="0" xfId="0" applyFont="1" applyBorder="1"/>
    <xf numFmtId="0" fontId="39" fillId="0" borderId="0" xfId="1" applyFont="1" applyBorder="1"/>
    <xf numFmtId="0" fontId="38" fillId="0" borderId="11" xfId="0" applyFont="1" applyBorder="1" applyAlignment="1">
      <alignment wrapText="1"/>
    </xf>
    <xf numFmtId="0" fontId="39" fillId="0" borderId="9" xfId="1" applyFont="1" applyBorder="1"/>
    <xf numFmtId="0" fontId="38" fillId="0" borderId="0" xfId="0" applyFont="1"/>
    <xf numFmtId="0" fontId="38" fillId="0" borderId="1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" xfId="0" applyFont="1" applyBorder="1"/>
    <xf numFmtId="0" fontId="38" fillId="8" borderId="12" xfId="0" applyFont="1" applyFill="1" applyBorder="1"/>
    <xf numFmtId="0" fontId="39" fillId="0" borderId="1" xfId="1" applyFont="1" applyBorder="1"/>
    <xf numFmtId="0" fontId="38" fillId="0" borderId="12" xfId="0" applyFont="1" applyBorder="1"/>
    <xf numFmtId="0" fontId="40" fillId="0" borderId="1" xfId="0" applyFont="1" applyBorder="1"/>
    <xf numFmtId="0" fontId="40" fillId="0" borderId="13" xfId="0" applyFont="1" applyBorder="1"/>
    <xf numFmtId="0" fontId="38" fillId="8" borderId="14" xfId="0" applyFont="1" applyFill="1" applyBorder="1"/>
    <xf numFmtId="0" fontId="38" fillId="0" borderId="0" xfId="0" applyFont="1" applyFill="1" applyBorder="1" applyAlignment="1">
      <alignment wrapText="1"/>
    </xf>
    <xf numFmtId="0" fontId="40" fillId="0" borderId="0" xfId="0" applyFont="1" applyFill="1" applyBorder="1"/>
    <xf numFmtId="0" fontId="38" fillId="0" borderId="0" xfId="0" applyFont="1" applyFill="1" applyBorder="1"/>
    <xf numFmtId="0" fontId="41" fillId="0" borderId="1" xfId="0" applyFont="1" applyBorder="1"/>
    <xf numFmtId="0" fontId="38" fillId="0" borderId="15" xfId="0" applyFont="1" applyFill="1" applyBorder="1" applyAlignment="1">
      <alignment horizontal="center" vertical="center" wrapText="1"/>
    </xf>
    <xf numFmtId="0" fontId="39" fillId="0" borderId="0" xfId="0" applyFont="1" applyBorder="1"/>
    <xf numFmtId="0" fontId="40" fillId="0" borderId="0" xfId="0" applyFont="1" applyBorder="1"/>
    <xf numFmtId="0" fontId="38" fillId="0" borderId="11" xfId="0" applyFont="1" applyFill="1" applyBorder="1" applyAlignment="1">
      <alignment wrapText="1"/>
    </xf>
    <xf numFmtId="0" fontId="40" fillId="0" borderId="13" xfId="0" applyFont="1" applyFill="1" applyBorder="1"/>
    <xf numFmtId="0" fontId="38" fillId="0" borderId="0" xfId="0" applyFont="1" applyFill="1"/>
    <xf numFmtId="0" fontId="38" fillId="0" borderId="16" xfId="0" applyFont="1" applyBorder="1" applyAlignment="1">
      <alignment wrapText="1"/>
    </xf>
    <xf numFmtId="0" fontId="40" fillId="0" borderId="9" xfId="0" applyFont="1" applyBorder="1"/>
    <xf numFmtId="0" fontId="38" fillId="8" borderId="17" xfId="0" applyFont="1" applyFill="1" applyBorder="1"/>
    <xf numFmtId="0" fontId="38" fillId="0" borderId="0" xfId="0" applyFont="1" applyAlignment="1">
      <alignment wrapText="1"/>
    </xf>
    <xf numFmtId="0" fontId="37" fillId="0" borderId="0" xfId="0" applyFont="1" applyBorder="1"/>
    <xf numFmtId="0" fontId="38" fillId="15" borderId="12" xfId="0" applyFont="1" applyFill="1" applyBorder="1"/>
    <xf numFmtId="0" fontId="38" fillId="0" borderId="18" xfId="0" applyFont="1" applyBorder="1" applyAlignment="1">
      <alignment wrapText="1"/>
    </xf>
    <xf numFmtId="0" fontId="40" fillId="0" borderId="7" xfId="0" applyFont="1" applyBorder="1"/>
    <xf numFmtId="0" fontId="38" fillId="15" borderId="19" xfId="0" applyFont="1" applyFill="1" applyBorder="1"/>
    <xf numFmtId="0" fontId="38" fillId="15" borderId="17" xfId="0" applyFont="1" applyFill="1" applyBorder="1"/>
    <xf numFmtId="0" fontId="38" fillId="15" borderId="14" xfId="0" applyFont="1" applyFill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6" fillId="0" borderId="1" xfId="0" applyFont="1" applyBorder="1"/>
    <xf numFmtId="203" fontId="0" fillId="0" borderId="0" xfId="0" applyNumberFormat="1" applyFill="1" applyBorder="1"/>
    <xf numFmtId="0" fontId="20" fillId="0" borderId="1" xfId="0" applyFont="1" applyBorder="1" applyAlignment="1">
      <alignment wrapText="1"/>
    </xf>
    <xf numFmtId="0" fontId="24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0" fillId="0" borderId="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37" fillId="17" borderId="21" xfId="0" applyFont="1" applyFill="1" applyBorder="1" applyAlignment="1">
      <alignment horizontal="center" wrapText="1"/>
    </xf>
    <xf numFmtId="0" fontId="37" fillId="17" borderId="22" xfId="0" applyFont="1" applyFill="1" applyBorder="1" applyAlignment="1">
      <alignment horizontal="center" wrapText="1"/>
    </xf>
    <xf numFmtId="0" fontId="37" fillId="17" borderId="23" xfId="0" applyFont="1" applyFill="1" applyBorder="1" applyAlignment="1">
      <alignment horizontal="center" wrapText="1"/>
    </xf>
    <xf numFmtId="0" fontId="37" fillId="6" borderId="21" xfId="0" applyFont="1" applyFill="1" applyBorder="1" applyAlignment="1">
      <alignment horizontal="center" wrapText="1"/>
    </xf>
    <xf numFmtId="0" fontId="37" fillId="6" borderId="22" xfId="0" applyFont="1" applyFill="1" applyBorder="1" applyAlignment="1">
      <alignment horizontal="center" wrapText="1"/>
    </xf>
    <xf numFmtId="0" fontId="37" fillId="6" borderId="23" xfId="0" applyFont="1" applyFill="1" applyBorder="1" applyAlignment="1">
      <alignment horizontal="center" wrapText="1"/>
    </xf>
  </cellXfs>
  <cellStyles count="3">
    <cellStyle name="Hipervínculo" xfId="1" builtinId="8"/>
    <cellStyle name="Normal" xfId="0" builtinId="0"/>
    <cellStyle name="Porcentual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8"/>
  <c:chart>
    <c:title>
      <c:tx>
        <c:rich>
          <a:bodyPr/>
          <a:lstStyle/>
          <a:p>
            <a:pPr algn="ctr"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INFERENCIA GLOBAL DE NOTICIAS QUE CONSIDERARON LOS ARTÍCULOS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/>
      <c:pie3D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explosion val="25"/>
          <c:dPt>
            <c:idx val="0"/>
          </c:dPt>
          <c:dPt>
            <c:idx val="1"/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2"/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Percent val="1"/>
            <c:showLeaderLines val="1"/>
          </c:dLbls>
          <c:cat>
            <c:strRef>
              <c:f>GLOBAL!$CC$2:$CC$4</c:f>
              <c:strCache>
                <c:ptCount val="3"/>
                <c:pt idx="0">
                  <c:v>Noticias que en su mayoría respetan los artículos</c:v>
                </c:pt>
                <c:pt idx="1">
                  <c:v>Noticias que en su mayoria irrespetan los artículos</c:v>
                </c:pt>
                <c:pt idx="2">
                  <c:v>Noticias que en su mayoria  no consideran los artículos</c:v>
                </c:pt>
              </c:strCache>
            </c:strRef>
          </c:cat>
          <c:val>
            <c:numRef>
              <c:f>GLOBAL!$CD$2:$CD$4</c:f>
              <c:numCache>
                <c:formatCode>0.00%</c:formatCode>
                <c:ptCount val="3"/>
                <c:pt idx="0">
                  <c:v>0.44736842105263158</c:v>
                </c:pt>
                <c:pt idx="1">
                  <c:v>0.10526315789473684</c:v>
                </c:pt>
                <c:pt idx="2">
                  <c:v>0.44736842105263158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6863871338311311"/>
          <c:y val="0.4329896907216495"/>
          <c:w val="0.36703044227455484"/>
          <c:h val="0.4091990483743061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712880522953112"/>
          <c:y val="9.917391579790906E-2"/>
          <c:w val="0.8850486615631995"/>
          <c:h val="0.43395522418759402"/>
        </c:manualLayout>
      </c:layout>
      <c:bar3DChart>
        <c:barDir val="col"/>
        <c:grouping val="clustered"/>
        <c:ser>
          <c:idx val="0"/>
          <c:order val="0"/>
          <c:tx>
            <c:strRef>
              <c:f>NOTICIAS!$B$1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NOTICIAS!$A$2:$A$44</c:f>
              <c:strCache>
                <c:ptCount val="43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3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4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5">
                  <c:v>Martes 13 de Enero 2015</c:v>
                </c:pt>
                <c:pt idx="6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7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8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9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0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1">
                  <c:v>El MERCURIO:               Acciones: Presidente considera pesadilla atentados en Francia, Nigeria y Pakistán  Personajes: Rafael Correa  Espacio: Quito, Ecuador  Tiempo: Martes 13 de Enero 2015</c:v>
                </c:pt>
                <c:pt idx="12">
                  <c:v>Miercoles 14 de enero 2015</c:v>
                </c:pt>
                <c:pt idx="13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4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5">
                  <c:v>CRUDO ECUADOR:     : miercoles 14 de enero 2015 (NO HAY PUBLICACION)</c:v>
                </c:pt>
                <c:pt idx="16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7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8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9">
                  <c:v>Jueves 15 de enero 2015</c:v>
                </c:pt>
                <c:pt idx="20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1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2">
                  <c:v>CRUDO ECUADOR:     Acciones:   Personajes:  Espacio:  Tiempo: Jueves 15 de enero 2015 (NO HAY PUBLICACION HOY)</c:v>
                </c:pt>
                <c:pt idx="23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4">
                  <c:v>ECUADOR INMEDIATO:     Acciones: Diario el comercio vende 94,4% de sus acciones Personajes:  Diario el Comercio, Remigio Angel Gonzales Espacio: S/E  Tiempo: Jueves 15 Enero 2015</c:v>
                </c:pt>
                <c:pt idx="25">
                  <c:v>El MERCURIO:               Acciones:  Avanza ampliación del aeropuerto de Quito  Personajes: S/P    Espacio: Quito, Ecuador  Tiempo: Jueves 15 de Enero 2015</c:v>
                </c:pt>
                <c:pt idx="26">
                  <c:v>VIERNES 16 ENERO 2015</c:v>
                </c:pt>
                <c:pt idx="27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8">
                  <c:v>EL TELEGRAFO:            Acciones: 50 ideas encuentran cabida en Innópolis  Personajes:  Rafael Correa  Espacio: Yachay Tiempo: Viernes 16 enero 2015</c:v>
                </c:pt>
                <c:pt idx="29">
                  <c:v>CRUDO ECUADOR:     Acciones:   Personajes:  Espacio:  Tiempo: Viernes 16 enero 2015 (NO HAY PUBLICACION HOY)</c:v>
                </c:pt>
                <c:pt idx="30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1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2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3">
                  <c:v>Otros Diarios Electronicos Caso charlie Hebdo</c:v>
                </c:pt>
                <c:pt idx="34">
                  <c:v>PIJAMA SURF       </c:v>
                </c:pt>
                <c:pt idx="35">
                  <c:v>EL NACIONAL:     </c:v>
                </c:pt>
                <c:pt idx="36">
                  <c:v>El UNIVERSO:        </c:v>
                </c:pt>
                <c:pt idx="37">
                  <c:v>ABC:                   </c:v>
                </c:pt>
                <c:pt idx="38">
                  <c:v>EL PAIS                 </c:v>
                </c:pt>
                <c:pt idx="39">
                  <c:v>LA PRENSA         </c:v>
                </c:pt>
                <c:pt idx="40">
                  <c:v>EL MUNDO:     </c:v>
                </c:pt>
                <c:pt idx="41">
                  <c:v>RTVE                    </c:v>
                </c:pt>
                <c:pt idx="42">
                  <c:v>WEBISLAM           </c:v>
                </c:pt>
              </c:strCache>
            </c:strRef>
          </c:cat>
          <c:val>
            <c:numRef>
              <c:f>NOTICIAS!$B$2:$B$44</c:f>
              <c:numCache>
                <c:formatCode>General</c:formatCode>
                <c:ptCount val="43"/>
                <c:pt idx="0">
                  <c:v>30</c:v>
                </c:pt>
                <c:pt idx="1">
                  <c:v>30</c:v>
                </c:pt>
                <c:pt idx="2">
                  <c:v>21</c:v>
                </c:pt>
                <c:pt idx="3">
                  <c:v>31</c:v>
                </c:pt>
                <c:pt idx="4">
                  <c:v>29</c:v>
                </c:pt>
                <c:pt idx="6">
                  <c:v>25</c:v>
                </c:pt>
                <c:pt idx="7">
                  <c:v>27</c:v>
                </c:pt>
                <c:pt idx="8">
                  <c:v>21</c:v>
                </c:pt>
                <c:pt idx="9">
                  <c:v>26</c:v>
                </c:pt>
                <c:pt idx="10">
                  <c:v>29</c:v>
                </c:pt>
                <c:pt idx="11">
                  <c:v>28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27</c:v>
                </c:pt>
                <c:pt idx="20">
                  <c:v>24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22</c:v>
                </c:pt>
                <c:pt idx="25">
                  <c:v>22</c:v>
                </c:pt>
                <c:pt idx="27">
                  <c:v>24</c:v>
                </c:pt>
                <c:pt idx="28">
                  <c:v>26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29</c:v>
                </c:pt>
                <c:pt idx="34">
                  <c:v>19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21</c:v>
                </c:pt>
                <c:pt idx="39">
                  <c:v>28</c:v>
                </c:pt>
                <c:pt idx="40">
                  <c:v>22</c:v>
                </c:pt>
                <c:pt idx="41">
                  <c:v>20</c:v>
                </c:pt>
                <c:pt idx="42">
                  <c:v>20</c:v>
                </c:pt>
              </c:numCache>
            </c:numRef>
          </c:val>
        </c:ser>
        <c:shape val="box"/>
        <c:axId val="47642112"/>
        <c:axId val="47643648"/>
        <c:axId val="0"/>
      </c:bar3DChart>
      <c:catAx>
        <c:axId val="476421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43648"/>
        <c:crosses val="autoZero"/>
        <c:auto val="1"/>
        <c:lblAlgn val="ctr"/>
        <c:lblOffset val="100"/>
      </c:catAx>
      <c:valAx>
        <c:axId val="47643648"/>
        <c:scaling>
          <c:orientation val="minMax"/>
        </c:scaling>
        <c:delete val="1"/>
        <c:axPos val="l"/>
        <c:numFmt formatCode="General" sourceLinked="1"/>
        <c:tickLblPos val="none"/>
        <c:crossAx val="47642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191149727217617"/>
          <c:y val="0.82281059063136452"/>
          <c:w val="7.4560517276217417E-2"/>
          <c:h val="4.480651731160895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NOTICIAS!$B$46</c:f>
              <c:strCache>
                <c:ptCount val="1"/>
                <c:pt idx="0">
                  <c:v>TOTAL NEGATIVOS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NOTICIAS!$A$47:$A$89</c:f>
              <c:strCache>
                <c:ptCount val="42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3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4">
                  <c:v>Martes 13 de Enero 2015</c:v>
                </c:pt>
                <c:pt idx="5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6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7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8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9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0">
                  <c:v>El MERCURIO:               Acciones: Presidente considera pesadilla atentados en Francia, Nigeria y Pakistán  Personajes: Rafael Correa  Espacio: Quito, Ecuador  Tiempo: Martes 13 de Enero 2015</c:v>
                </c:pt>
                <c:pt idx="11">
                  <c:v>Miercoles 14 de enero 2015</c:v>
                </c:pt>
                <c:pt idx="12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3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4">
                  <c:v>CRUDO ECUADOR:     : miercoles 14 de enero 2015 (NO HAY PUBLICACION)</c:v>
                </c:pt>
                <c:pt idx="15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6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7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8">
                  <c:v>Jueves 15 de enero 2015</c:v>
                </c:pt>
                <c:pt idx="19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0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1">
                  <c:v>CRUDO ECUADOR:     Acciones:   Personajes:  Espacio:  Tiempo: Jueves 15 de enero 2015 (NO HAY PUBLICACION HOY)</c:v>
                </c:pt>
                <c:pt idx="22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3">
                  <c:v>ECUADOR INMEDIATO:     Acciones: Diario el comercio vende 94,4% de sus acciones Personajes:  Diario el Comercio, Remigio Angel Gonzales Espacio: S/E  Tiempo: Jueves 15 Enero 2015</c:v>
                </c:pt>
                <c:pt idx="24">
                  <c:v>El MERCURIO:               Acciones:  Avanza ampliación del aeropuerto de Quito  Personajes: S/P    Espacio: Quito, Ecuador  Tiempo: Jueves 15 de Enero 2015</c:v>
                </c:pt>
                <c:pt idx="25">
                  <c:v>VIERNES 16 ENERO 2015</c:v>
                </c:pt>
                <c:pt idx="26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7">
                  <c:v>EL TELEGRAFO:            Acciones: 50 ideas encuentran cabida en Innópolis  Personajes:  Rafael Correa  Espacio: Yachay Tiempo: Viernes 16 enero 2015</c:v>
                </c:pt>
                <c:pt idx="28">
                  <c:v>CRUDO ECUADOR:     Acciones:   Personajes:  Espacio:  Tiempo: Viernes 16 enero 2015 (NO HAY PUBLICACION HOY)</c:v>
                </c:pt>
                <c:pt idx="29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0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1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2">
                  <c:v>Otros Diarios Electronicos Caso charlie Hebdo</c:v>
                </c:pt>
                <c:pt idx="33">
                  <c:v>PIJAMA SURF       </c:v>
                </c:pt>
                <c:pt idx="34">
                  <c:v>EL NACIONAL:     </c:v>
                </c:pt>
                <c:pt idx="35">
                  <c:v>El UNIVERSO:        </c:v>
                </c:pt>
                <c:pt idx="36">
                  <c:v>ABC:                   </c:v>
                </c:pt>
                <c:pt idx="37">
                  <c:v>EL PAIS                 </c:v>
                </c:pt>
                <c:pt idx="38">
                  <c:v>LA PRENSA         </c:v>
                </c:pt>
                <c:pt idx="39">
                  <c:v>EL MUNDO:     </c:v>
                </c:pt>
                <c:pt idx="40">
                  <c:v>RTVE                    </c:v>
                </c:pt>
                <c:pt idx="41">
                  <c:v>WEBISLAM           </c:v>
                </c:pt>
              </c:strCache>
            </c:strRef>
          </c:cat>
          <c:val>
            <c:numRef>
              <c:f>NOTICIAS!$B$47:$B$89</c:f>
              <c:numCache>
                <c:formatCode>General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2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3">
                  <c:v>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</c:v>
                </c:pt>
                <c:pt idx="38">
                  <c:v>0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</c:numCache>
            </c:numRef>
          </c:val>
        </c:ser>
        <c:shape val="box"/>
        <c:axId val="47718784"/>
        <c:axId val="47720320"/>
        <c:axId val="0"/>
      </c:bar3DChart>
      <c:catAx>
        <c:axId val="477187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720320"/>
        <c:crosses val="autoZero"/>
        <c:auto val="1"/>
        <c:lblAlgn val="ctr"/>
        <c:lblOffset val="100"/>
      </c:catAx>
      <c:valAx>
        <c:axId val="47720320"/>
        <c:scaling>
          <c:orientation val="minMax"/>
        </c:scaling>
        <c:delete val="1"/>
        <c:axPos val="l"/>
        <c:numFmt formatCode="General" sourceLinked="1"/>
        <c:tickLblPos val="none"/>
        <c:crossAx val="4771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4602155468929147"/>
          <c:y val="0.23529411764705882"/>
          <c:w val="8.5989451960559501E-2"/>
          <c:h val="4.17457305502846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NOTICIAS!$B$92</c:f>
              <c:strCache>
                <c:ptCount val="1"/>
                <c:pt idx="0">
                  <c:v>TOTAL NEUTROS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NOTICIAS!$A$93:$A$135</c:f>
              <c:strCache>
                <c:ptCount val="43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3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4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5">
                  <c:v>Martes 13 de Enero 2015</c:v>
                </c:pt>
                <c:pt idx="6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7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8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9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0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1">
                  <c:v>El MERCURIO:               Acciones: Presidente considera pesadilla atentados en Francia, Nigeria y Pakistán  Personajes: Rafael Correa  Espacio: Quito, Ecuador  Tiempo: Martes 13 de Enero 2015</c:v>
                </c:pt>
                <c:pt idx="12">
                  <c:v>Miercoles 14 de enero 2015</c:v>
                </c:pt>
                <c:pt idx="13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4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5">
                  <c:v>CRUDO ECUADOR:     : miercoles 14 de enero 2015 (NO HAY PUBLICACION)</c:v>
                </c:pt>
                <c:pt idx="16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7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8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9">
                  <c:v>Jueves 15 de enero 2015</c:v>
                </c:pt>
                <c:pt idx="20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1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2">
                  <c:v>CRUDO ECUADOR:     Acciones:   Personajes:  Espacio:  Tiempo: Jueves 15 de enero 2015 (NO HAY PUBLICACION HOY)</c:v>
                </c:pt>
                <c:pt idx="23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4">
                  <c:v>ECUADOR INMEDIATO:     Acciones: Diario el comercio vende 94,4% de sus acciones Personajes:  Diario el Comercio, Remigio Angel Gonzales Espacio: S/E  Tiempo: Jueves 15 Enero 2015</c:v>
                </c:pt>
                <c:pt idx="25">
                  <c:v>El MERCURIO:               Acciones:  Avanza ampliación del aeropuerto de Quito  Personajes: S/P    Espacio: Quito, Ecuador  Tiempo: Jueves 15 de Enero 2015</c:v>
                </c:pt>
                <c:pt idx="26">
                  <c:v>VIERNES 16 ENERO 2015</c:v>
                </c:pt>
                <c:pt idx="27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8">
                  <c:v>EL TELEGRAFO:            Acciones: 50 ideas encuentran cabida en Innópolis  Personajes:  Rafael Correa  Espacio: Yachay Tiempo: Viernes 16 enero 2015</c:v>
                </c:pt>
                <c:pt idx="29">
                  <c:v>CRUDO ECUADOR:     Acciones:   Personajes:  Espacio:  Tiempo: Viernes 16 enero 2015 (NO HAY PUBLICACION HOY)</c:v>
                </c:pt>
                <c:pt idx="30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1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2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3">
                  <c:v>Otros Diarios Electronicos Caso charlie Hebdo</c:v>
                </c:pt>
                <c:pt idx="34">
                  <c:v>PIJAMA SURF       </c:v>
                </c:pt>
                <c:pt idx="35">
                  <c:v>EL NACIONAL:     </c:v>
                </c:pt>
                <c:pt idx="36">
                  <c:v>El UNIVERSO:        </c:v>
                </c:pt>
                <c:pt idx="37">
                  <c:v>ABC:                   </c:v>
                </c:pt>
                <c:pt idx="38">
                  <c:v>EL PAIS                 </c:v>
                </c:pt>
                <c:pt idx="39">
                  <c:v>LA PRENSA         </c:v>
                </c:pt>
                <c:pt idx="40">
                  <c:v>EL MUNDO:     </c:v>
                </c:pt>
                <c:pt idx="41">
                  <c:v>RTVE                    </c:v>
                </c:pt>
                <c:pt idx="42">
                  <c:v>WEBISLAM           </c:v>
                </c:pt>
              </c:strCache>
            </c:strRef>
          </c:cat>
          <c:val>
            <c:numRef>
              <c:f>NOTICIAS!$B$93:$B$135</c:f>
              <c:numCache>
                <c:formatCode>General</c:formatCode>
                <c:ptCount val="43"/>
                <c:pt idx="0">
                  <c:v>27</c:v>
                </c:pt>
                <c:pt idx="1">
                  <c:v>27</c:v>
                </c:pt>
                <c:pt idx="2">
                  <c:v>30</c:v>
                </c:pt>
                <c:pt idx="3">
                  <c:v>26</c:v>
                </c:pt>
                <c:pt idx="4">
                  <c:v>26</c:v>
                </c:pt>
                <c:pt idx="6">
                  <c:v>29</c:v>
                </c:pt>
                <c:pt idx="7">
                  <c:v>29</c:v>
                </c:pt>
                <c:pt idx="8">
                  <c:v>31</c:v>
                </c:pt>
                <c:pt idx="9">
                  <c:v>31</c:v>
                </c:pt>
                <c:pt idx="10">
                  <c:v>27</c:v>
                </c:pt>
                <c:pt idx="11">
                  <c:v>28</c:v>
                </c:pt>
                <c:pt idx="13">
                  <c:v>30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20">
                  <c:v>31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4">
                  <c:v>35</c:v>
                </c:pt>
                <c:pt idx="25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24</c:v>
                </c:pt>
                <c:pt idx="30">
                  <c:v>27</c:v>
                </c:pt>
                <c:pt idx="31">
                  <c:v>29</c:v>
                </c:pt>
                <c:pt idx="32">
                  <c:v>28</c:v>
                </c:pt>
                <c:pt idx="34">
                  <c:v>32</c:v>
                </c:pt>
                <c:pt idx="35">
                  <c:v>29</c:v>
                </c:pt>
                <c:pt idx="36">
                  <c:v>32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29</c:v>
                </c:pt>
                <c:pt idx="41">
                  <c:v>30</c:v>
                </c:pt>
                <c:pt idx="42">
                  <c:v>33</c:v>
                </c:pt>
              </c:numCache>
            </c:numRef>
          </c:val>
        </c:ser>
        <c:shape val="box"/>
        <c:axId val="48897024"/>
        <c:axId val="48931584"/>
        <c:axId val="0"/>
      </c:bar3DChart>
      <c:catAx>
        <c:axId val="488970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31584"/>
        <c:crosses val="autoZero"/>
        <c:auto val="1"/>
        <c:lblAlgn val="ctr"/>
        <c:lblOffset val="100"/>
      </c:catAx>
      <c:valAx>
        <c:axId val="48931584"/>
        <c:scaling>
          <c:orientation val="minMax"/>
        </c:scaling>
        <c:delete val="1"/>
        <c:axPos val="l"/>
        <c:numFmt formatCode="General" sourceLinked="1"/>
        <c:tickLblPos val="none"/>
        <c:crossAx val="48897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418284055867946"/>
          <c:y val="0.21741894469167197"/>
          <c:w val="6.3123526210774536E-2"/>
          <c:h val="4.19580419580419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RESPETARON LOS DIFERENTES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categorizadas'!$A$1:$A$45</c:f>
              <c:strCache>
                <c:ptCount val="45"/>
                <c:pt idx="0">
                  <c:v>NOTICIAS QUE RESPETARON LOS DIFERENTES ARTÍCULOS</c:v>
                </c:pt>
                <c:pt idx="1">
                  <c:v>Lunes 12 de Enero 2015</c:v>
                </c:pt>
                <c:pt idx="2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3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4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5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6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7">
                  <c:v>Martes 13 de Enero 2015</c:v>
                </c:pt>
                <c:pt idx="8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9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10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11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2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3">
                  <c:v>El MERCURIO:               Acciones: Presidente considera pesadilla atentados en Francia, Nigeria y Pakistán  Personajes: Rafael Correa  Espacio: Quito, Ecuador  Tiempo: Martes 13 de Enero 2015</c:v>
                </c:pt>
                <c:pt idx="14">
                  <c:v>Miercoles 14 de enero 2015</c:v>
                </c:pt>
                <c:pt idx="15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6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7">
                  <c:v>CRUDO ECUADOR:     : miercoles 14 de enero 2015 (NO HAY PUBLICACION)</c:v>
                </c:pt>
                <c:pt idx="18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9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20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21">
                  <c:v>Jueves 15 de enero 2015</c:v>
                </c:pt>
                <c:pt idx="22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3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4">
                  <c:v>CRUDO ECUADOR:     Acciones:   Personajes:  Espacio:  Tiempo: Jueves 15 de enero 2015 (NO HAY PUBLICACION HOY)</c:v>
                </c:pt>
                <c:pt idx="25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6">
                  <c:v>ECUADOR INMEDIATO:     Acciones: Diario el comercio vende 94,4% de sus acciones Personajes:  Diario el Comercio, Remigio Angel Gonzales Espacio: S/E  Tiempo: Jueves 15 Enero 2015</c:v>
                </c:pt>
                <c:pt idx="27">
                  <c:v>El MERCURIO:               Acciones:  Avanza ampliación del aeropuerto de Quito  Personajes: S/P    Espacio: Quito, Ecuador  Tiempo: Jueves 15 de Enero 2015</c:v>
                </c:pt>
                <c:pt idx="28">
                  <c:v>VIERNES 16 ENERO 2015</c:v>
                </c:pt>
                <c:pt idx="29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30">
                  <c:v>EL TELEGRAFO:            Acciones: 50 ideas encuentran cabida en Innópolis  Personajes:  Rafael Correa  Espacio: Yachay Tiempo: Viernes 16 enero 2015</c:v>
                </c:pt>
                <c:pt idx="31">
                  <c:v>CRUDO ECUADOR:     Acciones:   Personajes:  Espacio:  Tiempo: Viernes 16 enero 2015 (NO HAY PUBLICACION HOY)</c:v>
                </c:pt>
                <c:pt idx="32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3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4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5">
                  <c:v>Otros Diarios Electronicos Caso charlie Hebdo</c:v>
                </c:pt>
                <c:pt idx="36">
                  <c:v>PIJAMA SURF       </c:v>
                </c:pt>
                <c:pt idx="37">
                  <c:v>EL NACIONAL:     </c:v>
                </c:pt>
                <c:pt idx="38">
                  <c:v>El UNIVERSO:        </c:v>
                </c:pt>
                <c:pt idx="39">
                  <c:v>ABC:                   </c:v>
                </c:pt>
                <c:pt idx="40">
                  <c:v>EL PAIS                 </c:v>
                </c:pt>
                <c:pt idx="41">
                  <c:v>LA PRENSA         </c:v>
                </c:pt>
                <c:pt idx="42">
                  <c:v>EL MUNDO:     </c:v>
                </c:pt>
                <c:pt idx="43">
                  <c:v>RTVE                    </c:v>
                </c:pt>
                <c:pt idx="44">
                  <c:v>WEBISLAM           </c:v>
                </c:pt>
              </c:strCache>
            </c:strRef>
          </c:cat>
          <c:val>
            <c:numRef>
              <c:f>'NOTICIAS categorizadas'!$B$1:$B$45</c:f>
              <c:numCache>
                <c:formatCode>General</c:formatCode>
                <c:ptCount val="45"/>
                <c:pt idx="2">
                  <c:v>30</c:v>
                </c:pt>
                <c:pt idx="3">
                  <c:v>30</c:v>
                </c:pt>
                <c:pt idx="4">
                  <c:v>21</c:v>
                </c:pt>
                <c:pt idx="5">
                  <c:v>31</c:v>
                </c:pt>
                <c:pt idx="6">
                  <c:v>29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27</c:v>
                </c:pt>
                <c:pt idx="20">
                  <c:v>27</c:v>
                </c:pt>
                <c:pt idx="22">
                  <c:v>24</c:v>
                </c:pt>
                <c:pt idx="23">
                  <c:v>23</c:v>
                </c:pt>
                <c:pt idx="24">
                  <c:v>24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9">
                  <c:v>24</c:v>
                </c:pt>
                <c:pt idx="30">
                  <c:v>26</c:v>
                </c:pt>
                <c:pt idx="31">
                  <c:v>33</c:v>
                </c:pt>
                <c:pt idx="32">
                  <c:v>29</c:v>
                </c:pt>
                <c:pt idx="33">
                  <c:v>28</c:v>
                </c:pt>
                <c:pt idx="34">
                  <c:v>29</c:v>
                </c:pt>
                <c:pt idx="36">
                  <c:v>19</c:v>
                </c:pt>
                <c:pt idx="37">
                  <c:v>28</c:v>
                </c:pt>
                <c:pt idx="38">
                  <c:v>25</c:v>
                </c:pt>
                <c:pt idx="39">
                  <c:v>28</c:v>
                </c:pt>
                <c:pt idx="40">
                  <c:v>21</c:v>
                </c:pt>
                <c:pt idx="41">
                  <c:v>28</c:v>
                </c:pt>
                <c:pt idx="42">
                  <c:v>22</c:v>
                </c:pt>
                <c:pt idx="43">
                  <c:v>20</c:v>
                </c:pt>
                <c:pt idx="44">
                  <c:v>20</c:v>
                </c:pt>
              </c:numCache>
            </c:numRef>
          </c:val>
        </c:ser>
        <c:axId val="47677824"/>
        <c:axId val="47679360"/>
      </c:barChart>
      <c:catAx>
        <c:axId val="476778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79360"/>
        <c:crosses val="autoZero"/>
        <c:auto val="1"/>
        <c:lblAlgn val="ctr"/>
        <c:lblOffset val="100"/>
      </c:catAx>
      <c:valAx>
        <c:axId val="4767936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77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222570532915359"/>
          <c:y val="0.4694783573806881"/>
          <c:w val="7.5235109717868343E-2"/>
          <c:h val="7.3251942286348501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IRRESPETARON LOS DIFERENTES 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categorizadas'!$A$47:$A$70</c:f>
              <c:strCache>
                <c:ptCount val="24"/>
                <c:pt idx="0">
                  <c:v>Lunes 12 de Enero 2015</c:v>
                </c:pt>
                <c:pt idx="1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2">
                  <c:v>Martes 13 de Enero 2015</c:v>
                </c:pt>
                <c:pt idx="3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4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5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6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7">
                  <c:v>El MERCURIO:               Acciones: Presidente considera pesadilla atentados en Francia, Nigeria y Pakistán  Personajes: Rafael Correa  Espacio: Quito, Ecuador  Tiempo: Martes 13 de Enero 2015</c:v>
                </c:pt>
                <c:pt idx="8">
                  <c:v>Miercoles 14 de enero 2015</c:v>
                </c:pt>
                <c:pt idx="9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0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1">
                  <c:v>Jueves 15 de enero 2015</c:v>
                </c:pt>
                <c:pt idx="12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13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14">
                  <c:v>CRUDO ECUADOR:     Acciones:   Personajes:  Espacio:  Tiempo: Jueves 15 de enero 2015 (NO HAY PUBLICACION HOY)</c:v>
                </c:pt>
                <c:pt idx="15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16">
                  <c:v>VIERNES 16 ENERO 2015</c:v>
                </c:pt>
                <c:pt idx="17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18">
                  <c:v>Otros Diarios Electronicos Caso charlie Hebdo</c:v>
                </c:pt>
                <c:pt idx="19">
                  <c:v>PIJAMA SURF       </c:v>
                </c:pt>
                <c:pt idx="20">
                  <c:v>EL PAIS                 </c:v>
                </c:pt>
                <c:pt idx="21">
                  <c:v>EL MUNDO:     </c:v>
                </c:pt>
                <c:pt idx="22">
                  <c:v>RTVE                    </c:v>
                </c:pt>
                <c:pt idx="23">
                  <c:v>WEBISLAM           </c:v>
                </c:pt>
              </c:strCache>
            </c:strRef>
          </c:cat>
          <c:val>
            <c:numRef>
              <c:f>'NOTICIAS categorizadas'!$B$47:$B$70</c:f>
              <c:numCache>
                <c:formatCode>General</c:formatCode>
                <c:ptCount val="24"/>
                <c:pt idx="1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  <c:pt idx="9">
                  <c:v>2</c:v>
                </c:pt>
                <c:pt idx="10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1</c:v>
                </c:pt>
                <c:pt idx="17">
                  <c:v>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</c:numCache>
            </c:numRef>
          </c:val>
        </c:ser>
        <c:gapWidth val="219"/>
        <c:overlap val="-27"/>
        <c:axId val="48993792"/>
        <c:axId val="48995328"/>
      </c:barChart>
      <c:catAx>
        <c:axId val="489937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95328"/>
        <c:crosses val="autoZero"/>
        <c:auto val="1"/>
        <c:lblAlgn val="ctr"/>
        <c:lblOffset val="100"/>
      </c:catAx>
      <c:valAx>
        <c:axId val="4899532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9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NO CONSIDERARON LOS DIFERENTES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categorizadas'!$A$73:$A$116</c:f>
              <c:strCache>
                <c:ptCount val="44"/>
                <c:pt idx="0">
                  <c:v>Lunes 12 de Enero 2015</c:v>
                </c:pt>
                <c:pt idx="1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2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3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4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5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6">
                  <c:v>Martes 13 de Enero 2015</c:v>
                </c:pt>
                <c:pt idx="7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8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9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10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1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2">
                  <c:v>El MERCURIO:               Acciones: Presidente considera pesadilla atentados en Francia, Nigeria y Pakistán  Personajes: Rafael Correa  Espacio: Quito, Ecuador  Tiempo: Martes 13 de Enero 2015</c:v>
                </c:pt>
                <c:pt idx="13">
                  <c:v>Miercoles 14 de enero 2015</c:v>
                </c:pt>
                <c:pt idx="14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5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6">
                  <c:v>CRUDO ECUADOR:     : miercoles 14 de enero 2015 (NO HAY PUBLICACION)</c:v>
                </c:pt>
                <c:pt idx="17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8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9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20">
                  <c:v>Jueves 15 de enero 2015</c:v>
                </c:pt>
                <c:pt idx="21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2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3">
                  <c:v>CRUDO ECUADOR:     Acciones:   Personajes:  Espacio:  Tiempo: Jueves 15 de enero 2015 (NO HAY PUBLICACION HOY)</c:v>
                </c:pt>
                <c:pt idx="24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5">
                  <c:v>ECUADOR INMEDIATO:     Acciones: Diario el comercio vende 94,4% de sus acciones Personajes:  Diario el Comercio, Remigio Angel Gonzales Espacio: S/E  Tiempo: Jueves 15 Enero 2015</c:v>
                </c:pt>
                <c:pt idx="26">
                  <c:v>El MERCURIO:               Acciones:  Avanza ampliación del aeropuerto de Quito  Personajes: S/P    Espacio: Quito, Ecuador  Tiempo: Jueves 15 de Enero 2015</c:v>
                </c:pt>
                <c:pt idx="27">
                  <c:v>VIERNES 16 ENERO 2015</c:v>
                </c:pt>
                <c:pt idx="28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9">
                  <c:v>EL TELEGRAFO:            Acciones: 50 ideas encuentran cabida en Innópolis  Personajes:  Rafael Correa  Espacio: Yachay Tiempo: Viernes 16 enero 2015</c:v>
                </c:pt>
                <c:pt idx="30">
                  <c:v>CRUDO ECUADOR:     Acciones:   Personajes:  Espacio:  Tiempo: Viernes 16 enero 2015 (NO HAY PUBLICACION HOY)</c:v>
                </c:pt>
                <c:pt idx="31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2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3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4">
                  <c:v>Otros Diarios Electronicos Caso charlie Hebdo</c:v>
                </c:pt>
                <c:pt idx="35">
                  <c:v>PIJAMA SURF       </c:v>
                </c:pt>
                <c:pt idx="36">
                  <c:v>EL NACIONAL:     </c:v>
                </c:pt>
                <c:pt idx="37">
                  <c:v>El UNIVERSO:        </c:v>
                </c:pt>
                <c:pt idx="38">
                  <c:v>ABC:                   </c:v>
                </c:pt>
                <c:pt idx="39">
                  <c:v>EL PAIS                 </c:v>
                </c:pt>
                <c:pt idx="40">
                  <c:v>LA PRENSA         </c:v>
                </c:pt>
                <c:pt idx="41">
                  <c:v>EL MUNDO:     </c:v>
                </c:pt>
                <c:pt idx="42">
                  <c:v>RTVE                    </c:v>
                </c:pt>
                <c:pt idx="43">
                  <c:v>WEBISLAM           </c:v>
                </c:pt>
              </c:strCache>
            </c:strRef>
          </c:cat>
          <c:val>
            <c:numRef>
              <c:f>'NOTICIAS categorizadas'!$B$73:$B$116</c:f>
              <c:numCache>
                <c:formatCode>General</c:formatCode>
                <c:ptCount val="44"/>
                <c:pt idx="1">
                  <c:v>27</c:v>
                </c:pt>
                <c:pt idx="2">
                  <c:v>27</c:v>
                </c:pt>
                <c:pt idx="3">
                  <c:v>30</c:v>
                </c:pt>
                <c:pt idx="4">
                  <c:v>26</c:v>
                </c:pt>
                <c:pt idx="5">
                  <c:v>26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31</c:v>
                </c:pt>
                <c:pt idx="11">
                  <c:v>27</c:v>
                </c:pt>
                <c:pt idx="12">
                  <c:v>28</c:v>
                </c:pt>
                <c:pt idx="14">
                  <c:v>30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31</c:v>
                </c:pt>
                <c:pt idx="24">
                  <c:v>33</c:v>
                </c:pt>
                <c:pt idx="25">
                  <c:v>35</c:v>
                </c:pt>
                <c:pt idx="26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24</c:v>
                </c:pt>
                <c:pt idx="31">
                  <c:v>27</c:v>
                </c:pt>
                <c:pt idx="32">
                  <c:v>29</c:v>
                </c:pt>
                <c:pt idx="33">
                  <c:v>28</c:v>
                </c:pt>
                <c:pt idx="35">
                  <c:v>32</c:v>
                </c:pt>
                <c:pt idx="36">
                  <c:v>29</c:v>
                </c:pt>
                <c:pt idx="37">
                  <c:v>32</c:v>
                </c:pt>
                <c:pt idx="38">
                  <c:v>29</c:v>
                </c:pt>
                <c:pt idx="39">
                  <c:v>31</c:v>
                </c:pt>
                <c:pt idx="40">
                  <c:v>29</c:v>
                </c:pt>
                <c:pt idx="41">
                  <c:v>29</c:v>
                </c:pt>
                <c:pt idx="42">
                  <c:v>30</c:v>
                </c:pt>
                <c:pt idx="43">
                  <c:v>33</c:v>
                </c:pt>
              </c:numCache>
            </c:numRef>
          </c:val>
        </c:ser>
        <c:gapWidth val="219"/>
        <c:overlap val="-27"/>
        <c:axId val="49024000"/>
        <c:axId val="49029888"/>
      </c:barChart>
      <c:catAx>
        <c:axId val="490240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029888"/>
        <c:crosses val="autoZero"/>
        <c:auto val="1"/>
        <c:lblAlgn val="ctr"/>
        <c:lblOffset val="100"/>
      </c:catAx>
      <c:valAx>
        <c:axId val="4902988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02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VARIACIÓN SEMANAL DE ARTICULOS CONSIDERADOS EN LAS NOTICIAS ANALIZADAS SEGUN DIARIO DE PUBLICACIÓN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'C'!$B$1</c:f>
              <c:strCache>
                <c:ptCount val="1"/>
                <c:pt idx="0">
                  <c:v>lunes 12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'C'!$B$2:$B$7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21</c:v>
                </c:pt>
                <c:pt idx="3">
                  <c:v>31</c:v>
                </c:pt>
                <c:pt idx="4">
                  <c:v>29</c:v>
                </c:pt>
              </c:numCache>
            </c:numRef>
          </c:val>
        </c:ser>
        <c:ser>
          <c:idx val="1"/>
          <c:order val="1"/>
          <c:tx>
            <c:strRef>
              <c:f>'C'!$C$1</c:f>
              <c:strCache>
                <c:ptCount val="1"/>
                <c:pt idx="0">
                  <c:v>martes 13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0504D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'C'!$C$2:$C$7</c:f>
              <c:numCache>
                <c:formatCode>General</c:formatCode>
                <c:ptCount val="6"/>
                <c:pt idx="0">
                  <c:v>25</c:v>
                </c:pt>
                <c:pt idx="1">
                  <c:v>27</c:v>
                </c:pt>
                <c:pt idx="2">
                  <c:v>21</c:v>
                </c:pt>
                <c:pt idx="3">
                  <c:v>26</c:v>
                </c:pt>
                <c:pt idx="4">
                  <c:v>29</c:v>
                </c:pt>
                <c:pt idx="5">
                  <c:v>28</c:v>
                </c:pt>
              </c:numCache>
            </c:numRef>
          </c:val>
        </c:ser>
        <c:ser>
          <c:idx val="2"/>
          <c:order val="2"/>
          <c:tx>
            <c:strRef>
              <c:f>'C'!$D$1</c:f>
              <c:strCache>
                <c:ptCount val="1"/>
                <c:pt idx="0">
                  <c:v>miercoles 14</c:v>
                </c:pt>
              </c:strCache>
            </c:strRef>
          </c:tx>
          <c:spPr>
            <a:ln w="25400">
              <a:solidFill>
                <a:srgbClr val="90713A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BBB59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'C'!$D$2:$D$7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28</c:v>
                </c:pt>
                <c:pt idx="3">
                  <c:v>28</c:v>
                </c:pt>
                <c:pt idx="4">
                  <c:v>27</c:v>
                </c:pt>
                <c:pt idx="5">
                  <c:v>27</c:v>
                </c:pt>
              </c:numCache>
            </c:numRef>
          </c:val>
        </c:ser>
        <c:ser>
          <c:idx val="3"/>
          <c:order val="3"/>
          <c:tx>
            <c:strRef>
              <c:f>'C'!$E$1</c:f>
              <c:strCache>
                <c:ptCount val="1"/>
                <c:pt idx="0">
                  <c:v>jueves 15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64A2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'C'!$E$2:$E$7</c:f>
              <c:numCache>
                <c:formatCode>General</c:formatCode>
                <c:ptCount val="6"/>
                <c:pt idx="0">
                  <c:v>24</c:v>
                </c:pt>
                <c:pt idx="1">
                  <c:v>23</c:v>
                </c:pt>
                <c:pt idx="2">
                  <c:v>24</c:v>
                </c:pt>
                <c:pt idx="3">
                  <c:v>23</c:v>
                </c:pt>
                <c:pt idx="4">
                  <c:v>22</c:v>
                </c:pt>
                <c:pt idx="5">
                  <c:v>22</c:v>
                </c:pt>
              </c:numCache>
            </c:numRef>
          </c:val>
        </c:ser>
        <c:ser>
          <c:idx val="4"/>
          <c:order val="4"/>
          <c:tx>
            <c:strRef>
              <c:f>'C'!$F$1</c:f>
              <c:strCache>
                <c:ptCount val="1"/>
                <c:pt idx="0">
                  <c:v>viernes 16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4BACC6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'C'!$F$2:$F$7</c:f>
              <c:numCache>
                <c:formatCode>General</c:formatCode>
                <c:ptCount val="6"/>
                <c:pt idx="0">
                  <c:v>24</c:v>
                </c:pt>
                <c:pt idx="1">
                  <c:v>26</c:v>
                </c:pt>
                <c:pt idx="2">
                  <c:v>33</c:v>
                </c:pt>
                <c:pt idx="3">
                  <c:v>29</c:v>
                </c:pt>
                <c:pt idx="4">
                  <c:v>28</c:v>
                </c:pt>
                <c:pt idx="5">
                  <c:v>29</c:v>
                </c:pt>
              </c:numCache>
            </c:numRef>
          </c:val>
        </c:ser>
        <c:marker val="1"/>
        <c:axId val="46735360"/>
        <c:axId val="46737280"/>
      </c:lineChart>
      <c:catAx>
        <c:axId val="467353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737280"/>
        <c:crosses val="autoZero"/>
        <c:auto val="1"/>
        <c:lblAlgn val="ctr"/>
        <c:lblOffset val="100"/>
      </c:catAx>
      <c:valAx>
        <c:axId val="4673728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735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C0C0C0"/>
            </a:solidFill>
            <a:prstDash val="solid"/>
          </a:ln>
        </c:spPr>
        <c:txPr>
          <a:bodyPr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dTable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VARIACIÓN MAS REPRESENTATIVA DE LOS ARTICULOS PRESENTES EN LAS NOTICIAS</a:t>
            </a:r>
          </a:p>
        </c:rich>
      </c:tx>
      <c:layout>
        <c:manualLayout>
          <c:xMode val="edge"/>
          <c:yMode val="edge"/>
          <c:x val="0.27144829782306623"/>
          <c:y val="3.7523410010429914E-2"/>
        </c:manualLayout>
      </c:layout>
      <c:spPr>
        <a:noFill/>
        <a:ln w="25400">
          <a:noFill/>
        </a:ln>
      </c:sp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4346050828350665"/>
          <c:y val="0.23354298856703534"/>
          <c:w val="0.82879000694766081"/>
          <c:h val="0.45985226191704204"/>
        </c:manualLayout>
      </c:layout>
      <c:bar3DChart>
        <c:barDir val="col"/>
        <c:grouping val="clustered"/>
        <c:ser>
          <c:idx val="0"/>
          <c:order val="0"/>
          <c:tx>
            <c:strRef>
              <c:f>'foco de estudio'!$B$1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estudio'!$B$2:$B$9</c:f>
            </c:numRef>
          </c:val>
        </c:ser>
        <c:ser>
          <c:idx val="1"/>
          <c:order val="1"/>
          <c:tx>
            <c:strRef>
              <c:f>'foco de estudio'!$C$1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-7.3529411764705881E-4"/>
                  <c:y val="-1.6011644832605584E-2"/>
                </c:manualLayout>
              </c:layout>
              <c:showVal val="1"/>
            </c:dLbl>
            <c:dLbl>
              <c:idx val="3"/>
              <c:layout>
                <c:manualLayout>
                  <c:x val="8.0882352941176478E-3"/>
                  <c:y val="-2.0378457059679819E-2"/>
                </c:manualLayout>
              </c:layout>
              <c:showVal val="1"/>
            </c:dLbl>
            <c:dLbl>
              <c:idx val="7"/>
              <c:layout>
                <c:manualLayout>
                  <c:x val="6.6176470588235293E-3"/>
                  <c:y val="-8.7336244541485249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estudio'!$C$2:$C$9</c:f>
              <c:numCache>
                <c:formatCode>General</c:formatCode>
                <c:ptCount val="8"/>
                <c:pt idx="0">
                  <c:v>21</c:v>
                </c:pt>
                <c:pt idx="1">
                  <c:v>21</c:v>
                </c:pt>
                <c:pt idx="2">
                  <c:v>23</c:v>
                </c:pt>
                <c:pt idx="3">
                  <c:v>19</c:v>
                </c:pt>
                <c:pt idx="4">
                  <c:v>21</c:v>
                </c:pt>
                <c:pt idx="5">
                  <c:v>22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'foco de estudio'!$D$1</c:f>
              <c:strCache>
                <c:ptCount val="1"/>
                <c:pt idx="0">
                  <c:v>TOTAL NEGATIVOS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2.2058823529411496E-3"/>
                  <c:y val="-1.0189228529839884E-2"/>
                </c:manualLayout>
              </c:layout>
              <c:showVal val="1"/>
            </c:dLbl>
            <c:dLbl>
              <c:idx val="3"/>
              <c:layout>
                <c:manualLayout>
                  <c:x val="3.6764705882352941E-3"/>
                  <c:y val="-1.3100436681222707E-2"/>
                </c:manualLayout>
              </c:layout>
              <c:showVal val="1"/>
            </c:dLbl>
            <c:dLbl>
              <c:idx val="7"/>
              <c:layout>
                <c:manualLayout>
                  <c:x val="4.4117647058822453E-3"/>
                  <c:y val="-1.4556040756914119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estudio'!$D$2:$D$9</c:f>
              <c:numCache>
                <c:formatCode>General</c:formatCode>
                <c:ptCount val="8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4</c:v>
                </c:pt>
              </c:numCache>
            </c:numRef>
          </c:val>
        </c:ser>
        <c:ser>
          <c:idx val="3"/>
          <c:order val="3"/>
          <c:tx>
            <c:strRef>
              <c:f>'foco de estudio'!$E$1</c:f>
              <c:strCache>
                <c:ptCount val="1"/>
                <c:pt idx="0">
                  <c:v>TOTAL NEUTROS 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2.9411764705882353E-3"/>
                  <c:y val="-1.3100436681222707E-2"/>
                </c:manualLayout>
              </c:layout>
              <c:showVal val="1"/>
            </c:dLbl>
            <c:dLbl>
              <c:idx val="3"/>
              <c:layout>
                <c:manualLayout>
                  <c:x val="1.1764705882352941E-2"/>
                  <c:y val="-1.1644832605531296E-2"/>
                </c:manualLayout>
              </c:layout>
              <c:showVal val="1"/>
            </c:dLbl>
            <c:dLbl>
              <c:idx val="7"/>
              <c:layout>
                <c:manualLayout>
                  <c:x val="1.2499999999999891E-2"/>
                  <c:y val="-1.3100436681222707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estudio'!$E$2:$E$9</c:f>
              <c:numCache>
                <c:formatCode>General</c:formatCode>
                <c:ptCount val="8"/>
                <c:pt idx="0">
                  <c:v>30</c:v>
                </c:pt>
                <c:pt idx="1">
                  <c:v>31</c:v>
                </c:pt>
                <c:pt idx="2">
                  <c:v>30</c:v>
                </c:pt>
                <c:pt idx="3">
                  <c:v>32</c:v>
                </c:pt>
                <c:pt idx="4">
                  <c:v>31</c:v>
                </c:pt>
                <c:pt idx="5">
                  <c:v>29</c:v>
                </c:pt>
                <c:pt idx="6">
                  <c:v>30</c:v>
                </c:pt>
                <c:pt idx="7">
                  <c:v>33</c:v>
                </c:pt>
              </c:numCache>
            </c:numRef>
          </c:val>
        </c:ser>
        <c:shape val="box"/>
        <c:axId val="47480192"/>
        <c:axId val="47486080"/>
        <c:axId val="0"/>
      </c:bar3DChart>
      <c:catAx>
        <c:axId val="474801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486080"/>
        <c:crosses val="autoZero"/>
        <c:auto val="1"/>
        <c:lblAlgn val="ctr"/>
        <c:lblOffset val="100"/>
      </c:catAx>
      <c:valAx>
        <c:axId val="47486080"/>
        <c:scaling>
          <c:orientation val="minMax"/>
        </c:scaling>
        <c:delete val="1"/>
        <c:axPos val="l"/>
        <c:numFmt formatCode="General" sourceLinked="1"/>
        <c:tickLblPos val="none"/>
        <c:crossAx val="47480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365741591619188"/>
          <c:y val="0.476900691160422"/>
          <c:w val="0.79397169637934206"/>
          <c:h val="5.238268461258639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8"/>
  <c:chart>
    <c:title>
      <c:tx>
        <c:rich>
          <a:bodyPr/>
          <a:lstStyle/>
          <a:p>
            <a:pPr algn="ctr" rtl="0"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INFERENCIA GLOBAL DEL TOTAL DE ARTÍCULOS PRESENTES EN LAS  NOTICIAS 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/>
      <c:pie3D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explosion val="25"/>
          <c:dPt>
            <c:idx val="0"/>
          </c:dPt>
          <c:dPt>
            <c:idx val="1"/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2"/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Percent val="1"/>
            <c:showLeaderLines val="1"/>
          </c:dLbls>
          <c:cat>
            <c:strRef>
              <c:f>GLOBAL!$L$73:$L$75</c:f>
              <c:strCache>
                <c:ptCount val="3"/>
                <c:pt idx="0">
                  <c:v>ARTÍCULOS MAYORMENTE RESPETADOS</c:v>
                </c:pt>
                <c:pt idx="1">
                  <c:v>ARTÍCULOS MAYORMENTE IRRESPETADOS</c:v>
                </c:pt>
                <c:pt idx="2">
                  <c:v> ARTÍCULOS NO CONSIDERADOS EN SU MAYORIA </c:v>
                </c:pt>
              </c:strCache>
            </c:strRef>
          </c:cat>
          <c:val>
            <c:numRef>
              <c:f>GLOBAL!$M$73:$M$75</c:f>
              <c:numCache>
                <c:formatCode>0.00%</c:formatCode>
                <c:ptCount val="3"/>
                <c:pt idx="0">
                  <c:v>0.49122807017543857</c:v>
                </c:pt>
                <c:pt idx="1">
                  <c:v>3.5087719298245612E-2</c:v>
                </c:pt>
                <c:pt idx="2">
                  <c:v>0.47368421052631576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3864053888549"/>
          <c:y val="0.47564216120460584"/>
          <c:w val="0.32333129210042866"/>
          <c:h val="0.45969884853852966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DISTRIBUCION DE PRINCIPIOS CONSIDERADOS EN SU TOTALIDAD EN LAS NOTICIAS 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>
        <c:manualLayout>
          <c:layoutTarget val="inner"/>
          <c:xMode val="edge"/>
          <c:yMode val="edge"/>
          <c:x val="5.7427422115713798E-2"/>
          <c:y val="0.29826947412823396"/>
          <c:w val="0.50398579253680242"/>
          <c:h val="0.58471070022497185"/>
        </c:manualLayout>
      </c:layout>
      <c:pie3DChart>
        <c:varyColors val="1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Pt>
            <c:idx val="0"/>
            <c:spPr>
              <a:solidFill>
                <a:srgbClr val="4F81BD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spPr>
              <a:solidFill>
                <a:srgbClr val="C0504D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2"/>
            <c:spPr>
              <a:solidFill>
                <a:srgbClr val="9BBB59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Val val="1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Val val="1"/>
            </c:dLbl>
            <c:delete val="1"/>
          </c:dLbls>
          <c:cat>
            <c:strRef>
              <c:f>GLOBAL!$H$79:$H$81</c:f>
              <c:strCache>
                <c:ptCount val="3"/>
                <c:pt idx="0">
                  <c:v>Principios respetados en su totalidad</c:v>
                </c:pt>
                <c:pt idx="1">
                  <c:v>Principios irrespetados en su totalidad</c:v>
                </c:pt>
                <c:pt idx="2">
                  <c:v>Principios no considerados en su totalidad</c:v>
                </c:pt>
              </c:strCache>
            </c:strRef>
          </c:cat>
          <c:val>
            <c:numRef>
              <c:f>GLOBAL!$I$79:$I$81</c:f>
              <c:numCache>
                <c:formatCode>0.00</c:formatCode>
                <c:ptCount val="3"/>
                <c:pt idx="0">
                  <c:v>8.77</c:v>
                </c:pt>
                <c:pt idx="1">
                  <c:v>0</c:v>
                </c:pt>
                <c:pt idx="2">
                  <c:v>21.05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574387947269301"/>
          <c:y val="0.60739979445015413"/>
          <c:w val="0.4519774011299435"/>
          <c:h val="0.22816032887975335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'ARTICULOS '!$A$2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'ARTICULOS '!$B$1:$BF$1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'!$B$2:$BF$2</c:f>
              <c:numCache>
                <c:formatCode>General</c:formatCode>
                <c:ptCount val="57"/>
                <c:pt idx="0">
                  <c:v>37</c:v>
                </c:pt>
                <c:pt idx="1">
                  <c:v>37</c:v>
                </c:pt>
                <c:pt idx="2">
                  <c:v>0</c:v>
                </c:pt>
                <c:pt idx="3">
                  <c:v>0</c:v>
                </c:pt>
                <c:pt idx="4">
                  <c:v>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36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33</c:v>
                </c:pt>
                <c:pt idx="14">
                  <c:v>5</c:v>
                </c:pt>
                <c:pt idx="15">
                  <c:v>1</c:v>
                </c:pt>
                <c:pt idx="16">
                  <c:v>23</c:v>
                </c:pt>
                <c:pt idx="17">
                  <c:v>37</c:v>
                </c:pt>
                <c:pt idx="18">
                  <c:v>36</c:v>
                </c:pt>
                <c:pt idx="19">
                  <c:v>0</c:v>
                </c:pt>
                <c:pt idx="20">
                  <c:v>10</c:v>
                </c:pt>
                <c:pt idx="21">
                  <c:v>34</c:v>
                </c:pt>
                <c:pt idx="22">
                  <c:v>0</c:v>
                </c:pt>
                <c:pt idx="23">
                  <c:v>38</c:v>
                </c:pt>
                <c:pt idx="24">
                  <c:v>4</c:v>
                </c:pt>
                <c:pt idx="25">
                  <c:v>0</c:v>
                </c:pt>
                <c:pt idx="26">
                  <c:v>5</c:v>
                </c:pt>
                <c:pt idx="27">
                  <c:v>36</c:v>
                </c:pt>
                <c:pt idx="28">
                  <c:v>17</c:v>
                </c:pt>
                <c:pt idx="29">
                  <c:v>4</c:v>
                </c:pt>
                <c:pt idx="30">
                  <c:v>38</c:v>
                </c:pt>
                <c:pt idx="31">
                  <c:v>33</c:v>
                </c:pt>
                <c:pt idx="32">
                  <c:v>0</c:v>
                </c:pt>
                <c:pt idx="33">
                  <c:v>4</c:v>
                </c:pt>
                <c:pt idx="34">
                  <c:v>4</c:v>
                </c:pt>
                <c:pt idx="35">
                  <c:v>38</c:v>
                </c:pt>
                <c:pt idx="36">
                  <c:v>15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19</c:v>
                </c:pt>
                <c:pt idx="42">
                  <c:v>1</c:v>
                </c:pt>
                <c:pt idx="43">
                  <c:v>38</c:v>
                </c:pt>
                <c:pt idx="44">
                  <c:v>0</c:v>
                </c:pt>
                <c:pt idx="45">
                  <c:v>0</c:v>
                </c:pt>
                <c:pt idx="46">
                  <c:v>36</c:v>
                </c:pt>
                <c:pt idx="47">
                  <c:v>21</c:v>
                </c:pt>
                <c:pt idx="48">
                  <c:v>35</c:v>
                </c:pt>
                <c:pt idx="49">
                  <c:v>32</c:v>
                </c:pt>
                <c:pt idx="50">
                  <c:v>17</c:v>
                </c:pt>
                <c:pt idx="51">
                  <c:v>26</c:v>
                </c:pt>
                <c:pt idx="52">
                  <c:v>27</c:v>
                </c:pt>
                <c:pt idx="53">
                  <c:v>1</c:v>
                </c:pt>
                <c:pt idx="54">
                  <c:v>20</c:v>
                </c:pt>
                <c:pt idx="55">
                  <c:v>22</c:v>
                </c:pt>
                <c:pt idx="56">
                  <c:v>1</c:v>
                </c:pt>
              </c:numCache>
            </c:numRef>
          </c:val>
        </c:ser>
        <c:gapWidth val="219"/>
        <c:shape val="box"/>
        <c:axId val="44667648"/>
        <c:axId val="44669184"/>
        <c:axId val="0"/>
      </c:bar3DChart>
      <c:catAx>
        <c:axId val="446676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669184"/>
        <c:crosses val="autoZero"/>
        <c:auto val="1"/>
        <c:lblAlgn val="ctr"/>
        <c:lblOffset val="100"/>
      </c:catAx>
      <c:valAx>
        <c:axId val="4466918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66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'ARTICULOS '!$A$14</c:f>
              <c:strCache>
                <c:ptCount val="1"/>
                <c:pt idx="0">
                  <c:v>Total Negativos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'ARTICULOS '!$B$13:$BF$13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'!$B$14:$BF$14</c:f>
              <c:numCache>
                <c:formatCode>General</c:formatCode>
                <c:ptCount val="5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8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10</c:v>
                </c:pt>
                <c:pt idx="48">
                  <c:v>0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0</c:v>
                </c:pt>
                <c:pt idx="53">
                  <c:v>0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</c:numCache>
            </c:numRef>
          </c:val>
        </c:ser>
        <c:shape val="box"/>
        <c:axId val="44812160"/>
        <c:axId val="44813696"/>
        <c:axId val="0"/>
      </c:bar3DChart>
      <c:catAx>
        <c:axId val="448121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13696"/>
        <c:crosses val="autoZero"/>
        <c:auto val="1"/>
        <c:lblAlgn val="ctr"/>
        <c:lblOffset val="100"/>
      </c:catAx>
      <c:valAx>
        <c:axId val="44813696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1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stacked"/>
        <c:ser>
          <c:idx val="0"/>
          <c:order val="0"/>
          <c:tx>
            <c:strRef>
              <c:f>'ARTICULOS '!$A$27</c:f>
              <c:strCache>
                <c:ptCount val="1"/>
                <c:pt idx="0">
                  <c:v>Total Ceros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'ARTICULOS '!$B$26:$BF$26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'!$B$27:$BF$27</c:f>
              <c:numCache>
                <c:formatCode>General</c:formatCode>
                <c:ptCount val="57"/>
                <c:pt idx="0">
                  <c:v>0</c:v>
                </c:pt>
                <c:pt idx="1">
                  <c:v>0</c:v>
                </c:pt>
                <c:pt idx="2">
                  <c:v>38</c:v>
                </c:pt>
                <c:pt idx="3">
                  <c:v>38</c:v>
                </c:pt>
                <c:pt idx="4">
                  <c:v>1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32</c:v>
                </c:pt>
                <c:pt idx="15">
                  <c:v>36</c:v>
                </c:pt>
                <c:pt idx="16">
                  <c:v>15</c:v>
                </c:pt>
                <c:pt idx="17">
                  <c:v>1</c:v>
                </c:pt>
                <c:pt idx="18">
                  <c:v>0</c:v>
                </c:pt>
                <c:pt idx="19">
                  <c:v>38</c:v>
                </c:pt>
                <c:pt idx="20">
                  <c:v>20</c:v>
                </c:pt>
                <c:pt idx="21">
                  <c:v>2</c:v>
                </c:pt>
                <c:pt idx="22">
                  <c:v>38</c:v>
                </c:pt>
                <c:pt idx="23">
                  <c:v>0</c:v>
                </c:pt>
                <c:pt idx="24">
                  <c:v>34</c:v>
                </c:pt>
                <c:pt idx="25">
                  <c:v>38</c:v>
                </c:pt>
                <c:pt idx="26">
                  <c:v>33</c:v>
                </c:pt>
                <c:pt idx="27">
                  <c:v>0</c:v>
                </c:pt>
                <c:pt idx="28">
                  <c:v>17</c:v>
                </c:pt>
                <c:pt idx="29">
                  <c:v>34</c:v>
                </c:pt>
                <c:pt idx="30">
                  <c:v>0</c:v>
                </c:pt>
                <c:pt idx="31">
                  <c:v>5</c:v>
                </c:pt>
                <c:pt idx="32">
                  <c:v>38</c:v>
                </c:pt>
                <c:pt idx="33">
                  <c:v>34</c:v>
                </c:pt>
                <c:pt idx="34">
                  <c:v>34</c:v>
                </c:pt>
                <c:pt idx="35">
                  <c:v>0</c:v>
                </c:pt>
                <c:pt idx="36">
                  <c:v>23</c:v>
                </c:pt>
                <c:pt idx="37">
                  <c:v>34</c:v>
                </c:pt>
                <c:pt idx="38">
                  <c:v>37</c:v>
                </c:pt>
                <c:pt idx="39">
                  <c:v>37</c:v>
                </c:pt>
                <c:pt idx="40">
                  <c:v>38</c:v>
                </c:pt>
                <c:pt idx="41">
                  <c:v>14</c:v>
                </c:pt>
                <c:pt idx="42">
                  <c:v>37</c:v>
                </c:pt>
                <c:pt idx="43">
                  <c:v>0</c:v>
                </c:pt>
                <c:pt idx="44">
                  <c:v>37</c:v>
                </c:pt>
                <c:pt idx="45">
                  <c:v>38</c:v>
                </c:pt>
                <c:pt idx="46">
                  <c:v>1</c:v>
                </c:pt>
                <c:pt idx="47">
                  <c:v>7</c:v>
                </c:pt>
                <c:pt idx="48">
                  <c:v>3</c:v>
                </c:pt>
                <c:pt idx="49">
                  <c:v>5</c:v>
                </c:pt>
                <c:pt idx="50">
                  <c:v>17</c:v>
                </c:pt>
                <c:pt idx="51">
                  <c:v>7</c:v>
                </c:pt>
                <c:pt idx="52">
                  <c:v>11</c:v>
                </c:pt>
                <c:pt idx="53">
                  <c:v>37</c:v>
                </c:pt>
                <c:pt idx="54">
                  <c:v>13</c:v>
                </c:pt>
                <c:pt idx="55">
                  <c:v>12</c:v>
                </c:pt>
                <c:pt idx="56">
                  <c:v>37</c:v>
                </c:pt>
              </c:numCache>
            </c:numRef>
          </c:val>
        </c:ser>
        <c:gapWidth val="95"/>
        <c:gapDepth val="95"/>
        <c:shape val="box"/>
        <c:axId val="44879232"/>
        <c:axId val="44881024"/>
        <c:axId val="0"/>
      </c:bar3DChart>
      <c:catAx>
        <c:axId val="448792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81024"/>
        <c:crosses val="autoZero"/>
        <c:auto val="1"/>
        <c:lblAlgn val="ctr"/>
        <c:lblOffset val="100"/>
      </c:catAx>
      <c:valAx>
        <c:axId val="44881024"/>
        <c:scaling>
          <c:orientation val="minMax"/>
        </c:scaling>
        <c:delete val="1"/>
        <c:axPos val="l"/>
        <c:numFmt formatCode="General" sourceLinked="1"/>
        <c:tickLblPos val="none"/>
        <c:crossAx val="44879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491579507179577"/>
          <c:y val="0.23367285799880166"/>
          <c:w val="4.8395674525793297E-2"/>
          <c:h val="4.6734571599760334E-2"/>
        </c:manualLayout>
      </c:layout>
      <c:spPr>
        <a:noFill/>
        <a:ln w="25400">
          <a:noFill/>
        </a:ln>
      </c:sp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RESPETADOS EN LAS NOTICIAS DE ANÁLISIS 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141306513229007"/>
          <c:y val="0.10737410971525954"/>
          <c:w val="0.82170053805310461"/>
          <c:h val="0.4385964912280701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categorizados'!$B$2:$AS$2</c:f>
              <c:strCache>
                <c:ptCount val="44"/>
                <c:pt idx="0">
                  <c:v>16.  Art. 10.3.h- 40-  41  reserva de la fuente y secreto profesional</c:v>
                </c:pt>
                <c:pt idx="1">
                  <c:v>39.  Art. 32 Protección integral de NNA </c:v>
                </c:pt>
                <c:pt idx="2">
                  <c:v>40.  Art. 33, 34 Derecho a crear MC, Derecho  de acceso a Frecuencias</c:v>
                </c:pt>
                <c:pt idx="3">
                  <c:v>43.  Art.37 Derecho de las  personas con discapacidad  al acceso a la comunicación.</c:v>
                </c:pt>
                <c:pt idx="4">
                  <c:v>54.  Aqrt.71.7 Impedir la publicidad engañosa y que atente a derechos</c:v>
                </c:pt>
                <c:pt idx="5">
                  <c:v>57.  Art. 71.10 Edu-comunicación.</c:v>
                </c:pt>
                <c:pt idx="6">
                  <c:v>25.  Art.10.4.j-26 Linchamiento mediático</c:v>
                </c:pt>
                <c:pt idx="7">
                  <c:v>30.  Art. 15 Principio del interés superior de NNA</c:v>
                </c:pt>
                <c:pt idx="8">
                  <c:v>34.  Art 27. Tratamiento equitativo  de la información judicial.</c:v>
                </c:pt>
                <c:pt idx="9">
                  <c:v>35.  Art28. Obligación de entregar copias de Programas o impresos</c:v>
                </c:pt>
                <c:pt idx="10">
                  <c:v>38.  Art. 31 Derecho de protección a la comunicación personal</c:v>
                </c:pt>
                <c:pt idx="11">
                  <c:v>15.  Art. 10.3.g No aceptar presiones externas</c:v>
                </c:pt>
                <c:pt idx="12">
                  <c:v>27.  Art.12 Principio de la democratización de la comunicación</c:v>
                </c:pt>
                <c:pt idx="13">
                  <c:v>21.  Art.10.4.c presunción de inocencia</c:v>
                </c:pt>
                <c:pt idx="14">
                  <c:v>37.  Art. 30 Información de circulación restringida </c:v>
                </c:pt>
                <c:pt idx="15">
                  <c:v>29.  Art.14 Principio de interculturalidad</c:v>
                </c:pt>
                <c:pt idx="16">
                  <c:v>51.  Art.71.4 Encuentro y diálogo para resolución de conflictos</c:v>
                </c:pt>
                <c:pt idx="17">
                  <c:v>42.  Art.36 Derecho  a la comunicación intercultural y plurinacional</c:v>
                </c:pt>
                <c:pt idx="18">
                  <c:v>55.  Art.71.8 Diálogo unidad e igualdad en la diversidad</c:v>
                </c:pt>
                <c:pt idx="19">
                  <c:v>48.  Art. 71.1 Respetar y promover derechos.</c:v>
                </c:pt>
                <c:pt idx="20">
                  <c:v>56.  Art.71.9 Integración </c:v>
                </c:pt>
                <c:pt idx="21">
                  <c:v>17.  Art.10.3.i-j Beneficios personales y provecho propio</c:v>
                </c:pt>
                <c:pt idx="22">
                  <c:v>52.  Art.71.5 Paz y Seguridad</c:v>
                </c:pt>
                <c:pt idx="23">
                  <c:v>53.  Art.71.6 Denunciar el abuso o uso ilegitimo de los poderes</c:v>
                </c:pt>
                <c:pt idx="24">
                  <c:v>50.  Art. 71.3 Obediencia a la Constitución, leyes y decisiones legítimas</c:v>
                </c:pt>
                <c:pt idx="25">
                  <c:v>14.  Art.10.3.f-18 Impedir la Censura. Prohibición de censura previa</c:v>
                </c:pt>
                <c:pt idx="26">
                  <c:v>32.  Art. 19, 20, 21 Responsabilidad ulterior, RU Asumida MC, Responsabilidad Solidaria MC</c:v>
                </c:pt>
                <c:pt idx="27">
                  <c:v>22.  Art. 10.4. d,e,f,g, diferenciación de géneros y funciones periodísticas</c:v>
                </c:pt>
                <c:pt idx="28">
                  <c:v>49.  Art.71.2 Sentido crítico</c:v>
                </c:pt>
                <c:pt idx="29">
                  <c:v>5.     Art.10.2.b Abstenerse de identificaciones que atenten contra dignidad y derechos  </c:v>
                </c:pt>
                <c:pt idx="30">
                  <c:v>10.  Art 10.3.a,b-22 Información veraz.(Verificación, oportunidad, contextualización y contrastación, precisión, no tergiversación de la información)</c:v>
                </c:pt>
                <c:pt idx="31">
                  <c:v>19.  Art.10.4.a-17 Libertad de expresión con responsabilidad</c:v>
                </c:pt>
                <c:pt idx="32">
                  <c:v>28.  Art.13.Principio de Participación.</c:v>
                </c:pt>
                <c:pt idx="33">
                  <c:v>47.  Art.71 Información como servicio público responsable y de calidad</c:v>
                </c:pt>
                <c:pt idx="34">
                  <c:v>1.     Art.10.1.respeto a la honra.</c:v>
                </c:pt>
                <c:pt idx="35">
                  <c:v>2.     Art.10.1.b abstención de contenidos discriminatorios</c:v>
                </c:pt>
                <c:pt idx="36">
                  <c:v>11.  Art 10.3.c Abstenerse de obtener información por métodos ilícitos  (Cámara oculta)</c:v>
                </c:pt>
                <c:pt idx="37">
                  <c:v>12.  Art.10.3.d Evitar el tratamiento morboso de la información</c:v>
                </c:pt>
                <c:pt idx="38">
                  <c:v>18.  Art.10.3.k derechos de autor y normas de citas.</c:v>
                </c:pt>
                <c:pt idx="39">
                  <c:v>13.  Art. 10.3.e-39 Cláusula de Conciencia</c:v>
                </c:pt>
                <c:pt idx="40">
                  <c:v>24.  Art. 10.4.i Asumir responsabilidades</c:v>
                </c:pt>
                <c:pt idx="41">
                  <c:v>31.  Art.16 Principio de transparencia</c:v>
                </c:pt>
                <c:pt idx="42">
                  <c:v>36  Art.29 Libertad de información.</c:v>
                </c:pt>
                <c:pt idx="43">
                  <c:v>44.  Art. 42 Libre ejercicio y profesionalidad.</c:v>
                </c:pt>
              </c:strCache>
            </c:strRef>
          </c:cat>
          <c:val>
            <c:numRef>
              <c:f>'ARTICULOS  categorizados'!$B$3:$AS$3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10</c:v>
                </c:pt>
                <c:pt idx="14">
                  <c:v>15</c:v>
                </c:pt>
                <c:pt idx="15">
                  <c:v>17</c:v>
                </c:pt>
                <c:pt idx="16">
                  <c:v>17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26</c:v>
                </c:pt>
                <c:pt idx="23">
                  <c:v>27</c:v>
                </c:pt>
                <c:pt idx="24">
                  <c:v>32</c:v>
                </c:pt>
                <c:pt idx="25">
                  <c:v>33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</c:numCache>
            </c:numRef>
          </c:val>
        </c:ser>
        <c:overlap val="-25"/>
        <c:axId val="44905984"/>
        <c:axId val="44907520"/>
      </c:barChart>
      <c:catAx>
        <c:axId val="449059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907520"/>
        <c:crosses val="autoZero"/>
        <c:auto val="1"/>
        <c:lblAlgn val="ctr"/>
        <c:lblOffset val="100"/>
      </c:catAx>
      <c:valAx>
        <c:axId val="44907520"/>
        <c:scaling>
          <c:orientation val="minMax"/>
        </c:scaling>
        <c:delete val="1"/>
        <c:axPos val="l"/>
        <c:numFmt formatCode="General" sourceLinked="1"/>
        <c:tickLblPos val="none"/>
        <c:crossAx val="4490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IRRESPETADOS EN LAS NOTICIAS DE ANÁLISIS 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categorizados'!$AW$2:$BQ$2</c:f>
              <c:strCache>
                <c:ptCount val="21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5.     Art.10.2.b Abstenerse de identificaciones que atenten contra dignidad y derechos  </c:v>
                </c:pt>
                <c:pt idx="3">
                  <c:v>12.  Art.10.3.d Evitar el tratamiento morboso de la información</c:v>
                </c:pt>
                <c:pt idx="4">
                  <c:v>15.  Art. 10.3.g No aceptar presiones externas</c:v>
                </c:pt>
                <c:pt idx="5">
                  <c:v>16.  Art. 10.3.h- 40-  41  reserva de la fuente y secreto profesional</c:v>
                </c:pt>
                <c:pt idx="6">
                  <c:v>45.  Art. 43 Composición laboral equitativa y paritaria en MC nacional.</c:v>
                </c:pt>
                <c:pt idx="7">
                  <c:v>47.  Art.71 Información como servicio público responsable y de calidad</c:v>
                </c:pt>
                <c:pt idx="8">
                  <c:v>50.  Art. 71.3 Obediencia a la Constitución, leyes y decisiones legítimas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19.  Art.10.4.a-17 Libertad de expresión con responsabilidad</c:v>
                </c:pt>
                <c:pt idx="11">
                  <c:v>22.  Art. 10.4. d,e,f,g, diferenciación de géneros y funciones periodísticas</c:v>
                </c:pt>
                <c:pt idx="12">
                  <c:v>28.  Art.13.Principio de Participación.</c:v>
                </c:pt>
                <c:pt idx="13">
                  <c:v>29.  Art.14 Principio de interculturalidad</c:v>
                </c:pt>
                <c:pt idx="14">
                  <c:v>51.  Art.71.4 Encuentro y diálogo para resolución de conflictos</c:v>
                </c:pt>
                <c:pt idx="15">
                  <c:v>56.  Art.71.9 Integración </c:v>
                </c:pt>
                <c:pt idx="16">
                  <c:v>42.  Art.36 Derecho  a la comunicación intercultural y plurinacional</c:v>
                </c:pt>
                <c:pt idx="17">
                  <c:v>52.  Art.71.5 Paz y Seguridad</c:v>
                </c:pt>
                <c:pt idx="18">
                  <c:v>55.  Art.71.8 Diálogo unidad e igualdad en la diversidad</c:v>
                </c:pt>
                <c:pt idx="19">
                  <c:v>21.  Art.10.4.c presunción de inocencia</c:v>
                </c:pt>
                <c:pt idx="20">
                  <c:v>48.  Art. 71.1 Respetar y promover derechos.</c:v>
                </c:pt>
              </c:strCache>
            </c:strRef>
          </c:cat>
          <c:val>
            <c:numRef>
              <c:f>'ARTICULOS  categorizados'!$AW$3:$BQ$3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10</c:v>
                </c:pt>
              </c:numCache>
            </c:numRef>
          </c:val>
        </c:ser>
        <c:overlap val="-25"/>
        <c:axId val="44931712"/>
        <c:axId val="44937600"/>
      </c:barChart>
      <c:catAx>
        <c:axId val="449317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937600"/>
        <c:crosses val="autoZero"/>
        <c:auto val="1"/>
        <c:lblAlgn val="ctr"/>
        <c:lblOffset val="100"/>
      </c:catAx>
      <c:valAx>
        <c:axId val="44937600"/>
        <c:scaling>
          <c:orientation val="minMax"/>
        </c:scaling>
        <c:delete val="1"/>
        <c:axPos val="l"/>
        <c:numFmt formatCode="General" sourceLinked="1"/>
        <c:tickLblPos val="none"/>
        <c:crossAx val="449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NO CONSIDERADOS EN LAS NOTICIAS DE ANÁLISIS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categorizados'!$BU$2:$DN$2</c:f>
              <c:strCache>
                <c:ptCount val="46"/>
                <c:pt idx="0">
                  <c:v>5.     Art.10.2.b Abstenerse de identificaciones que atenten contra dignidad y derechos  </c:v>
                </c:pt>
                <c:pt idx="1">
                  <c:v>11.  Art 10.3.c Abstenerse de obtener información por métodos ilícitos  (Cámara oculta)</c:v>
                </c:pt>
                <c:pt idx="2">
                  <c:v>18.  Art.10.3.k derechos de autor y normas de citas.</c:v>
                </c:pt>
                <c:pt idx="3">
                  <c:v>47.  Art.71 Información como servicio público responsable y de calidad</c:v>
                </c:pt>
                <c:pt idx="4">
                  <c:v>22.  Art. 10.4. d,e,f,g, diferenciación de géneros y funciones periodísticas</c:v>
                </c:pt>
                <c:pt idx="5">
                  <c:v>49.  Art.71.2 Sentido crítico</c:v>
                </c:pt>
                <c:pt idx="6">
                  <c:v>14.  Art.10.3.f-18 Impedir la Censura. Prohibición de censura previa</c:v>
                </c:pt>
                <c:pt idx="7">
                  <c:v>32.  Art. 19, 20, 21 Responsabilidad ulterior, RU Asumida MC, Responsabilidad Solidaria MC</c:v>
                </c:pt>
                <c:pt idx="8">
                  <c:v>50.  Art. 71.3 Obediencia a la Constitución, leyes y decisiones legítimas</c:v>
                </c:pt>
                <c:pt idx="9">
                  <c:v>48.  Art. 71.1 Respetar y promover derechos.</c:v>
                </c:pt>
                <c:pt idx="10">
                  <c:v>52.  Art.71.5 Paz y Seguridad</c:v>
                </c:pt>
                <c:pt idx="11">
                  <c:v>53.  Art.71.6 Denunciar el abuso o uso ilegitimo de los poderes</c:v>
                </c:pt>
                <c:pt idx="12">
                  <c:v>56.  Art.71.9 Integración </c:v>
                </c:pt>
                <c:pt idx="13">
                  <c:v>55.  Art.71.8 Diálogo unidad e igualdad en la diversidad</c:v>
                </c:pt>
                <c:pt idx="14">
                  <c:v>42.  Art.36 Derecho  a la comunicación intercultural y plurinacional</c:v>
                </c:pt>
                <c:pt idx="15">
                  <c:v>17.  Art.10.3.i-j Beneficios personales y provecho propio</c:v>
                </c:pt>
                <c:pt idx="16">
                  <c:v>29.  Art.14 Principio de interculturalidad</c:v>
                </c:pt>
                <c:pt idx="17">
                  <c:v>51.  Art.71.4 Encuentro y diálogo para resolución de conflictos</c:v>
                </c:pt>
                <c:pt idx="18">
                  <c:v>21.  Art.10.4.c presunción de inocencia</c:v>
                </c:pt>
                <c:pt idx="19">
                  <c:v>37.  Art. 30 Información de circulación restringida </c:v>
                </c:pt>
                <c:pt idx="20">
                  <c:v>15.  Art. 10.3.g No aceptar presiones externas</c:v>
                </c:pt>
                <c:pt idx="21">
                  <c:v>27.  Art.12 Principio de la democratización de la comunicación</c:v>
                </c:pt>
                <c:pt idx="22">
                  <c:v>25.  Art.10.4.j-26 Linchamiento mediático</c:v>
                </c:pt>
                <c:pt idx="23">
                  <c:v>30.  Art. 15 Principio del interés superior de NNA</c:v>
                </c:pt>
                <c:pt idx="24">
                  <c:v>34.  Art 27. Tratamiento equitativo  de la información judicial.</c:v>
                </c:pt>
                <c:pt idx="25">
                  <c:v>35.  Art28. Obligación de entregar copias de Programas o impresos</c:v>
                </c:pt>
                <c:pt idx="26">
                  <c:v>38.  Art. 31 Derecho de protección a la comunicación personal</c:v>
                </c:pt>
                <c:pt idx="27">
                  <c:v>16.  Art. 10.3.h- 40-  41  reserva de la fuente y secreto profesional</c:v>
                </c:pt>
                <c:pt idx="28">
                  <c:v>57.  Art. 71.10 Edu-comunicación.</c:v>
                </c:pt>
                <c:pt idx="29">
                  <c:v>54.  Aqrt.71.7 Impedir la publicidad engañosa y que atente a derechos</c:v>
                </c:pt>
                <c:pt idx="30">
                  <c:v>39.  Art. 32 Protección integral de NNA </c:v>
                </c:pt>
                <c:pt idx="31">
                  <c:v>40.  Art. 33, 34 Derecho a crear MC, Derecho  de acceso a Frecuencias</c:v>
                </c:pt>
                <c:pt idx="32">
                  <c:v>43.  Art.37 Derecho de las  personas con discapacidad  al acceso a la comunicación.</c:v>
                </c:pt>
                <c:pt idx="33">
                  <c:v>45.  Art. 43 Composición laboral equitativa y paritaria en MC nacional.</c:v>
                </c:pt>
                <c:pt idx="34">
                  <c:v>3.     Art.10.1.c  respeto a la intimidad</c:v>
                </c:pt>
                <c:pt idx="35">
                  <c:v>4.     Art 10.2.a No incitar a NNA  a imitación peligrosa para la salud  </c:v>
                </c:pt>
                <c:pt idx="36">
                  <c:v>6.     Art 10.2.c Evitar burlas de discapacidades</c:v>
                </c:pt>
                <c:pt idx="37">
                  <c:v>7.     Art 10.2.d Abstenerse de identificar NNA en actos ilícitos</c:v>
                </c:pt>
                <c:pt idx="38">
                  <c:v>8.     Art 10.2.e Derecho a la imagen y privacidad adolescentes en conflicto con  ley penal</c:v>
                </c:pt>
                <c:pt idx="39">
                  <c:v>9.     Art 10.2.f Contenidos atentatorios contra dignidad adultos mayores</c:v>
                </c:pt>
                <c:pt idx="40">
                  <c:v>20.  Art.10.4.b-23 derecho a la rectificación</c:v>
                </c:pt>
                <c:pt idx="41">
                  <c:v>23.  Art.10.4.h No difusión irresponsable con el ambiente</c:v>
                </c:pt>
                <c:pt idx="42">
                  <c:v>26.  Art. 11 Principio de acción afirmativa</c:v>
                </c:pt>
                <c:pt idx="43">
                  <c:v>33.  Art.24 Derecho de Réplica</c:v>
                </c:pt>
                <c:pt idx="44">
                  <c:v>41.  Art. 35 Derecho de acceso universal a Tics</c:v>
                </c:pt>
                <c:pt idx="45">
                  <c:v>46.  Art. 44.Derechos laborales de trabajadores de MC.</c:v>
                </c:pt>
              </c:strCache>
            </c:strRef>
          </c:cat>
          <c:val>
            <c:numRef>
              <c:f>'ARTICULOS  categorizados'!$BU$3:$DN$3</c:f>
              <c:numCache>
                <c:formatCode>General</c:formatCode>
                <c:ptCount val="4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23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  <c:pt idx="44">
                  <c:v>38</c:v>
                </c:pt>
                <c:pt idx="45">
                  <c:v>38</c:v>
                </c:pt>
              </c:numCache>
            </c:numRef>
          </c:val>
        </c:ser>
        <c:overlap val="-25"/>
        <c:axId val="45260800"/>
        <c:axId val="45262336"/>
      </c:barChart>
      <c:catAx>
        <c:axId val="452608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262336"/>
        <c:crosses val="autoZero"/>
        <c:auto val="1"/>
        <c:lblAlgn val="ctr"/>
        <c:lblOffset val="100"/>
      </c:catAx>
      <c:valAx>
        <c:axId val="45262336"/>
        <c:scaling>
          <c:orientation val="minMax"/>
        </c:scaling>
        <c:delete val="1"/>
        <c:axPos val="l"/>
        <c:numFmt formatCode="General" sourceLinked="1"/>
        <c:tickLblPos val="none"/>
        <c:crossAx val="45260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4149528187757079"/>
          <c:y val="0.12612612612612611"/>
          <c:w val="4.2826034357609483E-2"/>
          <c:h val="3.9639639639639637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219075</xdr:colOff>
      <xdr:row>6</xdr:row>
      <xdr:rowOff>228600</xdr:rowOff>
    </xdr:from>
    <xdr:to>
      <xdr:col>83</xdr:col>
      <xdr:colOff>523875</xdr:colOff>
      <xdr:row>15</xdr:row>
      <xdr:rowOff>123825</xdr:rowOff>
    </xdr:to>
    <xdr:graphicFrame macro="">
      <xdr:nvGraphicFramePr>
        <xdr:cNvPr id="1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74</xdr:row>
      <xdr:rowOff>819150</xdr:rowOff>
    </xdr:from>
    <xdr:to>
      <xdr:col>35</xdr:col>
      <xdr:colOff>66675</xdr:colOff>
      <xdr:row>93</xdr:row>
      <xdr:rowOff>133350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1038225</xdr:colOff>
      <xdr:row>85</xdr:row>
      <xdr:rowOff>95250</xdr:rowOff>
    </xdr:from>
    <xdr:to>
      <xdr:col>14</xdr:col>
      <xdr:colOff>57150</xdr:colOff>
      <xdr:row>102</xdr:row>
      <xdr:rowOff>38100</xdr:rowOff>
    </xdr:to>
    <xdr:graphicFrame macro="">
      <xdr:nvGraphicFramePr>
        <xdr:cNvPr id="1323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219075</xdr:colOff>
      <xdr:row>0</xdr:row>
      <xdr:rowOff>123825</xdr:rowOff>
    </xdr:from>
    <xdr:to>
      <xdr:col>83</xdr:col>
      <xdr:colOff>371475</xdr:colOff>
      <xdr:row>2</xdr:row>
      <xdr:rowOff>85725</xdr:rowOff>
    </xdr:to>
    <xdr:graphicFrame macro="">
      <xdr:nvGraphicFramePr>
        <xdr:cNvPr id="1250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495300</xdr:colOff>
      <xdr:row>11</xdr:row>
      <xdr:rowOff>38100</xdr:rowOff>
    </xdr:from>
    <xdr:to>
      <xdr:col>66</xdr:col>
      <xdr:colOff>723900</xdr:colOff>
      <xdr:row>12</xdr:row>
      <xdr:rowOff>4429125</xdr:rowOff>
    </xdr:to>
    <xdr:graphicFrame macro="">
      <xdr:nvGraphicFramePr>
        <xdr:cNvPr id="1250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104775</xdr:colOff>
      <xdr:row>25</xdr:row>
      <xdr:rowOff>161925</xdr:rowOff>
    </xdr:from>
    <xdr:to>
      <xdr:col>79</xdr:col>
      <xdr:colOff>628650</xdr:colOff>
      <xdr:row>27</xdr:row>
      <xdr:rowOff>95250</xdr:rowOff>
    </xdr:to>
    <xdr:graphicFrame macro="">
      <xdr:nvGraphicFramePr>
        <xdr:cNvPr id="1250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5</xdr:row>
      <xdr:rowOff>9525</xdr:rowOff>
    </xdr:from>
    <xdr:to>
      <xdr:col>43</xdr:col>
      <xdr:colOff>219075</xdr:colOff>
      <xdr:row>31</xdr:row>
      <xdr:rowOff>161925</xdr:rowOff>
    </xdr:to>
    <xdr:graphicFrame macro="">
      <xdr:nvGraphicFramePr>
        <xdr:cNvPr id="48645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104775</xdr:colOff>
      <xdr:row>4</xdr:row>
      <xdr:rowOff>180975</xdr:rowOff>
    </xdr:from>
    <xdr:to>
      <xdr:col>69</xdr:col>
      <xdr:colOff>219075</xdr:colOff>
      <xdr:row>24</xdr:row>
      <xdr:rowOff>152400</xdr:rowOff>
    </xdr:to>
    <xdr:graphicFrame macro="">
      <xdr:nvGraphicFramePr>
        <xdr:cNvPr id="48645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72</xdr:col>
      <xdr:colOff>180975</xdr:colOff>
      <xdr:row>4</xdr:row>
      <xdr:rowOff>9525</xdr:rowOff>
    </xdr:from>
    <xdr:to>
      <xdr:col>117</xdr:col>
      <xdr:colOff>152400</xdr:colOff>
      <xdr:row>33</xdr:row>
      <xdr:rowOff>152400</xdr:rowOff>
    </xdr:to>
    <xdr:graphicFrame macro="">
      <xdr:nvGraphicFramePr>
        <xdr:cNvPr id="48645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13</xdr:row>
      <xdr:rowOff>57150</xdr:rowOff>
    </xdr:from>
    <xdr:to>
      <xdr:col>21</xdr:col>
      <xdr:colOff>457200</xdr:colOff>
      <xdr:row>39</xdr:row>
      <xdr:rowOff>104775</xdr:rowOff>
    </xdr:to>
    <xdr:graphicFrame macro="">
      <xdr:nvGraphicFramePr>
        <xdr:cNvPr id="13510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752475</xdr:colOff>
      <xdr:row>50</xdr:row>
      <xdr:rowOff>0</xdr:rowOff>
    </xdr:from>
    <xdr:to>
      <xdr:col>19</xdr:col>
      <xdr:colOff>571500</xdr:colOff>
      <xdr:row>78</xdr:row>
      <xdr:rowOff>38100</xdr:rowOff>
    </xdr:to>
    <xdr:graphicFrame macro="">
      <xdr:nvGraphicFramePr>
        <xdr:cNvPr id="13511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285750</xdr:colOff>
      <xdr:row>102</xdr:row>
      <xdr:rowOff>95250</xdr:rowOff>
    </xdr:from>
    <xdr:to>
      <xdr:col>23</xdr:col>
      <xdr:colOff>438150</xdr:colOff>
      <xdr:row>130</xdr:row>
      <xdr:rowOff>104775</xdr:rowOff>
    </xdr:to>
    <xdr:graphicFrame macro="">
      <xdr:nvGraphicFramePr>
        <xdr:cNvPr id="1351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0</xdr:row>
      <xdr:rowOff>0</xdr:rowOff>
    </xdr:from>
    <xdr:to>
      <xdr:col>14</xdr:col>
      <xdr:colOff>142875</xdr:colOff>
      <xdr:row>16</xdr:row>
      <xdr:rowOff>9525</xdr:rowOff>
    </xdr:to>
    <xdr:graphicFrame macro="">
      <xdr:nvGraphicFramePr>
        <xdr:cNvPr id="62263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190500</xdr:colOff>
      <xdr:row>46</xdr:row>
      <xdr:rowOff>38100</xdr:rowOff>
    </xdr:from>
    <xdr:to>
      <xdr:col>8</xdr:col>
      <xdr:colOff>190500</xdr:colOff>
      <xdr:row>60</xdr:row>
      <xdr:rowOff>104775</xdr:rowOff>
    </xdr:to>
    <xdr:graphicFrame macro="">
      <xdr:nvGraphicFramePr>
        <xdr:cNvPr id="622636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295275</xdr:colOff>
      <xdr:row>71</xdr:row>
      <xdr:rowOff>190500</xdr:rowOff>
    </xdr:from>
    <xdr:to>
      <xdr:col>11</xdr:col>
      <xdr:colOff>600075</xdr:colOff>
      <xdr:row>94</xdr:row>
      <xdr:rowOff>123825</xdr:rowOff>
    </xdr:to>
    <xdr:graphicFrame macro="">
      <xdr:nvGraphicFramePr>
        <xdr:cNvPr id="622637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13</xdr:row>
      <xdr:rowOff>180975</xdr:rowOff>
    </xdr:from>
    <xdr:to>
      <xdr:col>12</xdr:col>
      <xdr:colOff>28575</xdr:colOff>
      <xdr:row>32</xdr:row>
      <xdr:rowOff>161925</xdr:rowOff>
    </xdr:to>
    <xdr:graphicFrame macro="">
      <xdr:nvGraphicFramePr>
        <xdr:cNvPr id="6662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1571625</xdr:colOff>
      <xdr:row>17</xdr:row>
      <xdr:rowOff>104775</xdr:rowOff>
    </xdr:from>
    <xdr:to>
      <xdr:col>18</xdr:col>
      <xdr:colOff>628650</xdr:colOff>
      <xdr:row>66</xdr:row>
      <xdr:rowOff>123825</xdr:rowOff>
    </xdr:to>
    <xdr:graphicFrame macro="">
      <xdr:nvGraphicFramePr>
        <xdr:cNvPr id="12294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3/nota/4432011/correa-masacre-paris-no-es-solo-caso-contra-libre-expresion" TargetMode="External"/><Relationship Id="rId3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7" Type="http://schemas.openxmlformats.org/officeDocument/2006/relationships/hyperlink" Target="http://www.eluniverso.com/noticias/2015/01/16/nota/4441361/francotiradores-estaban-posicionandose-dice-correa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www.facebook.com/CrudoEcuador?fref=ts" TargetMode="External"/><Relationship Id="rId1" Type="http://schemas.openxmlformats.org/officeDocument/2006/relationships/hyperlink" Target="http://www.telegrafo.com.ec/politica/item/la-campana-de-desinformacion-fue-la-causa-del-30-s-audio.html" TargetMode="External"/><Relationship Id="rId6" Type="http://schemas.openxmlformats.org/officeDocument/2006/relationships/hyperlink" Target="http://www.telegrafo.com.ec/politica/item/gonzalez-trata-de-liberar-al-mando-militar-de-toda-responsabilidad-audio.html" TargetMode="External"/><Relationship Id="rId11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5" Type="http://schemas.openxmlformats.org/officeDocument/2006/relationships/hyperlink" Target="http://www.eluniverso.com/noticias/2015/01/15/nota/4438336/gobierno-refuta-version-militar-e-insiste-que-hubo-intento-golpe" TargetMode="External"/><Relationship Id="rId10" Type="http://schemas.openxmlformats.org/officeDocument/2006/relationships/hyperlink" Target="http://www.telegrafo.com.ec/mundo/item/entre-13-y-15-millones-de-personas-en-marcha-de-paris.html" TargetMode="External"/><Relationship Id="rId4" Type="http://schemas.openxmlformats.org/officeDocument/2006/relationships/hyperlink" Target="http://www.elcomercio.com/actualidad/rescate-nave-helicoptero-guayas-accidente.html" TargetMode="External"/><Relationship Id="rId9" Type="http://schemas.openxmlformats.org/officeDocument/2006/relationships/hyperlink" Target="http://www.elcomercio.com/actualidad/licencia-ambiental-aprobada-mineria-llumiragua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3/nota/4432011/correa-masacre-paris-no-es-solo-caso-contra-libre-expresion" TargetMode="External"/><Relationship Id="rId3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7" Type="http://schemas.openxmlformats.org/officeDocument/2006/relationships/hyperlink" Target="http://www.eluniverso.com/noticias/2015/01/16/nota/4441361/francotiradores-estaban-posicionandose-dice-correa" TargetMode="External"/><Relationship Id="rId2" Type="http://schemas.openxmlformats.org/officeDocument/2006/relationships/hyperlink" Target="https://www.facebook.com/CrudoEcuador?fref=ts" TargetMode="External"/><Relationship Id="rId1" Type="http://schemas.openxmlformats.org/officeDocument/2006/relationships/hyperlink" Target="http://www.telegrafo.com.ec/politica/item/la-campana-de-desinformacion-fue-la-causa-del-30-s-audio.html" TargetMode="External"/><Relationship Id="rId6" Type="http://schemas.openxmlformats.org/officeDocument/2006/relationships/hyperlink" Target="http://www.telegrafo.com.ec/politica/item/gonzalez-trata-de-liberar-al-mando-militar-de-toda-responsabilidad-audio.html" TargetMode="External"/><Relationship Id="rId11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5" Type="http://schemas.openxmlformats.org/officeDocument/2006/relationships/hyperlink" Target="http://www.eluniverso.com/noticias/2015/01/15/nota/4438336/gobierno-refuta-version-militar-e-insiste-que-hubo-intento-golpe" TargetMode="External"/><Relationship Id="rId10" Type="http://schemas.openxmlformats.org/officeDocument/2006/relationships/hyperlink" Target="http://www.telegrafo.com.ec/mundo/item/entre-13-y-15-millones-de-personas-en-marcha-de-paris.html" TargetMode="External"/><Relationship Id="rId4" Type="http://schemas.openxmlformats.org/officeDocument/2006/relationships/hyperlink" Target="http://www.elcomercio.com/actualidad/rescate-nave-helicoptero-guayas-accidente.html" TargetMode="External"/><Relationship Id="rId9" Type="http://schemas.openxmlformats.org/officeDocument/2006/relationships/hyperlink" Target="http://www.elcomercio.com/actualidad/licencia-ambiental-aprobada-mineria-llumiragua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5/nota/4438336/gobierno-refuta-version-militar-e-insiste-que-hubo-intento-golpe" TargetMode="External"/><Relationship Id="rId13" Type="http://schemas.openxmlformats.org/officeDocument/2006/relationships/hyperlink" Target="http://www.telegrafo.com.ec/mundo/item/entre-13-y-15-millones-de-personas-en-marcha-de-paris.html" TargetMode="External"/><Relationship Id="rId3" Type="http://schemas.openxmlformats.org/officeDocument/2006/relationships/hyperlink" Target="https://www.facebook.com/CrudoEcuador?fref=ts" TargetMode="External"/><Relationship Id="rId7" Type="http://schemas.openxmlformats.org/officeDocument/2006/relationships/hyperlink" Target="http://www.telegrafo.com.ec/politica/item/la-campana-de-desinformacion-fue-la-causa-del-30-s-audio.html" TargetMode="External"/><Relationship Id="rId12" Type="http://schemas.openxmlformats.org/officeDocument/2006/relationships/hyperlink" Target="http://www.elcomercio.com/actualidad/licencia-ambiental-aprobada-mineria-llumiragua.html" TargetMode="External"/><Relationship Id="rId2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1" Type="http://schemas.openxmlformats.org/officeDocument/2006/relationships/hyperlink" Target="http://www.telegrafo.com.ec/mundo/item/entre-13-y-15-millones-de-personas-en-marcha-de-paris.html" TargetMode="External"/><Relationship Id="rId6" Type="http://schemas.openxmlformats.org/officeDocument/2006/relationships/hyperlink" Target="http://www.eluniverso.com/noticias/2015/01/13/nota/4432011/correa-masacre-paris-no-es-solo-caso-contra-libre-expresion" TargetMode="External"/><Relationship Id="rId11" Type="http://schemas.openxmlformats.org/officeDocument/2006/relationships/hyperlink" Target="http://www.eluniverso.com/noticias/2015/01/16/nota/4441361/francotiradores-estaban-posicionandose-dice-correa" TargetMode="External"/><Relationship Id="rId5" Type="http://schemas.openxmlformats.org/officeDocument/2006/relationships/hyperlink" Target="http://www.elcomercio.com/actualidad/licencia-ambiental-aprobada-mineria-llumiragua.html" TargetMode="External"/><Relationship Id="rId15" Type="http://schemas.openxmlformats.org/officeDocument/2006/relationships/hyperlink" Target="http://www.elcomercio.com/actualidad/licencia-ambiental-aprobada-mineria-llumiragua.html" TargetMode="External"/><Relationship Id="rId10" Type="http://schemas.openxmlformats.org/officeDocument/2006/relationships/hyperlink" Target="http://www.eluniverso.com/noticias/2015/01/15/nota/4438336/gobierno-refuta-version-militar-e-insiste-que-hubo-intento-golpe" TargetMode="External"/><Relationship Id="rId4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9" Type="http://schemas.openxmlformats.org/officeDocument/2006/relationships/hyperlink" Target="http://www.telegrafo.com.ec/politica/item/gonzalez-trata-de-liberar-al-mando-militar-de-toda-responsabilidad-audio.html" TargetMode="External"/><Relationship Id="rId14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D140"/>
  <sheetViews>
    <sheetView tabSelected="1" topLeftCell="BE1" zoomScaleNormal="100" workbookViewId="0">
      <selection activeCell="CH8" sqref="CH8"/>
    </sheetView>
  </sheetViews>
  <sheetFormatPr baseColWidth="10" defaultRowHeight="15"/>
  <cols>
    <col min="1" max="1" width="19.7109375" customWidth="1"/>
    <col min="2" max="2" width="7.85546875" style="26" customWidth="1"/>
    <col min="3" max="3" width="119.7109375" customWidth="1"/>
    <col min="4" max="4" width="17.7109375" customWidth="1"/>
    <col min="5" max="5" width="187.7109375" customWidth="1"/>
    <col min="6" max="6" width="19.140625" customWidth="1"/>
    <col min="7" max="7" width="3.28515625" customWidth="1"/>
    <col min="8" max="8" width="21.28515625" customWidth="1"/>
    <col min="9" max="9" width="10.28515625" style="78" customWidth="1"/>
    <col min="10" max="10" width="10.7109375" style="78" customWidth="1"/>
    <col min="11" max="11" width="9.85546875" style="78" customWidth="1"/>
    <col min="12" max="12" width="13.7109375" style="78" customWidth="1"/>
    <col min="13" max="13" width="11.28515625" style="78" customWidth="1"/>
    <col min="14" max="14" width="4" style="78" customWidth="1"/>
    <col min="15" max="16" width="3.85546875" style="78" customWidth="1"/>
    <col min="17" max="17" width="3.42578125" style="78" customWidth="1"/>
    <col min="18" max="18" width="3.7109375" style="78" customWidth="1"/>
    <col min="19" max="19" width="3.42578125" style="78" customWidth="1"/>
    <col min="20" max="20" width="3.85546875" style="78" customWidth="1"/>
    <col min="21" max="21" width="4" style="78" customWidth="1"/>
    <col min="22" max="22" width="3.85546875" style="78" customWidth="1"/>
    <col min="23" max="24" width="4" style="78" customWidth="1"/>
    <col min="25" max="25" width="3.85546875" style="78" customWidth="1"/>
    <col min="26" max="27" width="3.42578125" style="78" customWidth="1"/>
    <col min="28" max="28" width="3.85546875" style="78" customWidth="1"/>
    <col min="29" max="29" width="3.7109375" style="78" customWidth="1"/>
    <col min="30" max="30" width="4.140625" style="78" customWidth="1"/>
    <col min="31" max="32" width="3.7109375" style="78" customWidth="1"/>
    <col min="33" max="33" width="3.28515625" style="78" customWidth="1"/>
    <col min="34" max="34" width="3.42578125" style="78" customWidth="1"/>
    <col min="35" max="36" width="3.85546875" style="78" customWidth="1"/>
    <col min="37" max="37" width="3.28515625" style="78" customWidth="1"/>
    <col min="38" max="40" width="3.85546875" style="78" customWidth="1"/>
    <col min="41" max="41" width="3.7109375" style="78" customWidth="1"/>
    <col min="42" max="42" width="3.42578125" style="78" customWidth="1"/>
    <col min="43" max="43" width="3.85546875" style="78" customWidth="1"/>
    <col min="44" max="44" width="3.7109375" style="78" customWidth="1"/>
    <col min="45" max="46" width="3.85546875" style="78" customWidth="1"/>
    <col min="47" max="48" width="3.7109375" style="78" customWidth="1"/>
    <col min="49" max="50" width="3.85546875" style="78" customWidth="1"/>
    <col min="51" max="51" width="3.28515625" style="78" customWidth="1"/>
    <col min="52" max="52" width="3.42578125" style="78" customWidth="1"/>
    <col min="53" max="55" width="3.85546875" style="78" customWidth="1"/>
    <col min="56" max="56" width="4.140625" style="78" customWidth="1"/>
    <col min="57" max="57" width="3.85546875" style="78" customWidth="1"/>
    <col min="58" max="58" width="3.7109375" style="78" customWidth="1"/>
    <col min="59" max="59" width="3.85546875" style="78" customWidth="1"/>
    <col min="60" max="62" width="3.7109375" style="78" customWidth="1"/>
    <col min="63" max="63" width="3.42578125" style="78" customWidth="1"/>
    <col min="64" max="65" width="3.85546875" style="78" customWidth="1"/>
    <col min="66" max="66" width="15" customWidth="1"/>
    <col min="67" max="67" width="11.28515625" customWidth="1"/>
    <col min="68" max="68" width="8.28515625" customWidth="1"/>
    <col min="69" max="69" width="7.42578125" customWidth="1"/>
    <col min="70" max="70" width="147.28515625" hidden="1" customWidth="1"/>
    <col min="71" max="71" width="0.42578125" customWidth="1"/>
    <col min="72" max="72" width="9.140625" hidden="1" customWidth="1"/>
    <col min="73" max="73" width="5.85546875" hidden="1" customWidth="1"/>
    <col min="77" max="77" width="15.7109375" customWidth="1"/>
    <col min="78" max="78" width="11.85546875" customWidth="1"/>
    <col min="79" max="79" width="15.7109375" customWidth="1"/>
    <col min="81" max="81" width="20.140625" customWidth="1"/>
  </cols>
  <sheetData>
    <row r="1" spans="1:82" ht="49.5" customHeight="1">
      <c r="A1" s="2"/>
      <c r="B1" s="48"/>
      <c r="C1" s="6" t="s">
        <v>0</v>
      </c>
      <c r="D1" s="3"/>
      <c r="H1" s="4"/>
      <c r="I1" s="76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BY1" s="1"/>
      <c r="BZ1" s="99" t="s">
        <v>247</v>
      </c>
      <c r="CA1" s="102" t="s">
        <v>387</v>
      </c>
      <c r="CB1" s="100" t="s">
        <v>249</v>
      </c>
      <c r="CC1" s="100" t="s">
        <v>250</v>
      </c>
    </row>
    <row r="2" spans="1:82" ht="44.1" customHeight="1">
      <c r="A2" s="2"/>
      <c r="B2" s="48"/>
      <c r="C2" s="7" t="s">
        <v>11</v>
      </c>
      <c r="E2" s="8" t="s">
        <v>12</v>
      </c>
      <c r="F2" s="18" t="s">
        <v>86</v>
      </c>
      <c r="G2" s="18"/>
      <c r="H2" s="37" t="s">
        <v>145</v>
      </c>
      <c r="I2" s="79">
        <v>1</v>
      </c>
      <c r="J2" s="80">
        <v>2</v>
      </c>
      <c r="K2" s="80">
        <v>3</v>
      </c>
      <c r="L2" s="80">
        <v>4</v>
      </c>
      <c r="M2" s="80">
        <v>5</v>
      </c>
      <c r="N2" s="80">
        <v>6</v>
      </c>
      <c r="O2" s="80">
        <v>7</v>
      </c>
      <c r="P2" s="80">
        <v>8</v>
      </c>
      <c r="Q2" s="80">
        <v>9</v>
      </c>
      <c r="R2" s="80">
        <v>10</v>
      </c>
      <c r="S2" s="80">
        <v>11</v>
      </c>
      <c r="T2" s="80">
        <v>12</v>
      </c>
      <c r="U2" s="80">
        <v>13</v>
      </c>
      <c r="V2" s="80">
        <v>14</v>
      </c>
      <c r="W2" s="80">
        <v>15</v>
      </c>
      <c r="X2" s="80">
        <v>16</v>
      </c>
      <c r="Y2" s="80">
        <v>17</v>
      </c>
      <c r="Z2" s="80">
        <v>18</v>
      </c>
      <c r="AA2" s="80">
        <v>19</v>
      </c>
      <c r="AB2" s="80">
        <v>20</v>
      </c>
      <c r="AC2" s="80">
        <v>21</v>
      </c>
      <c r="AD2" s="80">
        <v>22</v>
      </c>
      <c r="AE2" s="81">
        <v>23</v>
      </c>
      <c r="AF2" s="81">
        <v>24</v>
      </c>
      <c r="AG2" s="81">
        <v>25</v>
      </c>
      <c r="AH2" s="81">
        <v>26</v>
      </c>
      <c r="AI2" s="81">
        <v>27</v>
      </c>
      <c r="AJ2" s="81">
        <v>28</v>
      </c>
      <c r="AK2" s="81">
        <v>29</v>
      </c>
      <c r="AL2" s="81">
        <v>30</v>
      </c>
      <c r="AM2" s="81">
        <v>31</v>
      </c>
      <c r="AN2" s="81">
        <v>32</v>
      </c>
      <c r="AO2" s="81">
        <v>33</v>
      </c>
      <c r="AP2" s="81">
        <v>34</v>
      </c>
      <c r="AQ2" s="81">
        <v>35</v>
      </c>
      <c r="AR2" s="81">
        <v>36</v>
      </c>
      <c r="AS2" s="81">
        <v>37</v>
      </c>
      <c r="AT2" s="81">
        <v>38</v>
      </c>
      <c r="AU2" s="81">
        <v>39</v>
      </c>
      <c r="AV2" s="81">
        <v>40</v>
      </c>
      <c r="AW2" s="81">
        <v>41</v>
      </c>
      <c r="AX2" s="81">
        <v>42</v>
      </c>
      <c r="AY2" s="81">
        <v>43</v>
      </c>
      <c r="AZ2" s="81">
        <v>44</v>
      </c>
      <c r="BA2" s="81">
        <v>45</v>
      </c>
      <c r="BB2" s="81">
        <v>46</v>
      </c>
      <c r="BC2" s="81">
        <v>47</v>
      </c>
      <c r="BD2" s="81">
        <v>48</v>
      </c>
      <c r="BE2" s="81">
        <v>49</v>
      </c>
      <c r="BF2" s="81">
        <v>50</v>
      </c>
      <c r="BG2" s="81">
        <v>51</v>
      </c>
      <c r="BH2" s="81">
        <v>52</v>
      </c>
      <c r="BI2" s="81">
        <v>53</v>
      </c>
      <c r="BJ2" s="81">
        <v>54</v>
      </c>
      <c r="BK2" s="81">
        <v>55</v>
      </c>
      <c r="BL2" s="81">
        <v>56</v>
      </c>
      <c r="BM2" s="81">
        <v>57</v>
      </c>
      <c r="BN2" s="57" t="s">
        <v>15</v>
      </c>
      <c r="BO2" s="57" t="s">
        <v>16</v>
      </c>
      <c r="BP2" s="57" t="s">
        <v>17</v>
      </c>
      <c r="BQ2" s="20" t="s">
        <v>18</v>
      </c>
      <c r="BR2" s="19" t="s">
        <v>57</v>
      </c>
      <c r="BY2" s="168" t="s">
        <v>384</v>
      </c>
      <c r="BZ2" s="1">
        <v>26</v>
      </c>
      <c r="CA2" s="1">
        <v>17</v>
      </c>
      <c r="CB2" s="97">
        <f>CA2/$CA$5</f>
        <v>0.44736842105263158</v>
      </c>
      <c r="CC2" s="1" t="s">
        <v>388</v>
      </c>
      <c r="CD2" s="75">
        <f>CB2</f>
        <v>0.44736842105263158</v>
      </c>
    </row>
    <row r="3" spans="1:82" ht="41.1" customHeight="1">
      <c r="A3" s="5"/>
      <c r="B3" s="44"/>
      <c r="C3" s="16"/>
      <c r="D3" s="1"/>
      <c r="E3" t="s">
        <v>391</v>
      </c>
      <c r="F3" s="27" t="s">
        <v>136</v>
      </c>
      <c r="H3" t="s">
        <v>154</v>
      </c>
      <c r="I3" s="77">
        <v>1</v>
      </c>
      <c r="J3" s="77">
        <v>1</v>
      </c>
      <c r="K3" s="77">
        <v>0</v>
      </c>
      <c r="L3" s="77">
        <v>0</v>
      </c>
      <c r="M3" s="77">
        <v>1</v>
      </c>
      <c r="N3" s="77">
        <v>0</v>
      </c>
      <c r="O3" s="77">
        <v>0</v>
      </c>
      <c r="P3" s="77">
        <v>0</v>
      </c>
      <c r="Q3" s="77">
        <v>0</v>
      </c>
      <c r="R3" s="77">
        <v>1</v>
      </c>
      <c r="S3" s="77">
        <v>1</v>
      </c>
      <c r="T3" s="77">
        <v>1</v>
      </c>
      <c r="U3" s="82">
        <v>1</v>
      </c>
      <c r="V3" s="77">
        <v>1</v>
      </c>
      <c r="W3" s="77">
        <v>0</v>
      </c>
      <c r="X3" s="77">
        <v>0</v>
      </c>
      <c r="Y3" s="77">
        <v>1</v>
      </c>
      <c r="Z3" s="77">
        <v>1</v>
      </c>
      <c r="AA3" s="77">
        <v>1</v>
      </c>
      <c r="AB3" s="77">
        <v>0</v>
      </c>
      <c r="AC3" s="77">
        <v>0</v>
      </c>
      <c r="AD3" s="77">
        <v>1</v>
      </c>
      <c r="AE3" s="77">
        <v>0</v>
      </c>
      <c r="AF3" s="77">
        <v>1</v>
      </c>
      <c r="AG3" s="83">
        <v>0</v>
      </c>
      <c r="AH3" s="77">
        <v>0</v>
      </c>
      <c r="AI3" s="82">
        <v>0</v>
      </c>
      <c r="AJ3" s="77">
        <v>1</v>
      </c>
      <c r="AK3" s="82">
        <v>1</v>
      </c>
      <c r="AL3" s="77">
        <v>0</v>
      </c>
      <c r="AM3" s="82">
        <v>1</v>
      </c>
      <c r="AN3" s="77">
        <v>1</v>
      </c>
      <c r="AO3" s="77">
        <v>0</v>
      </c>
      <c r="AP3" s="77">
        <v>0</v>
      </c>
      <c r="AQ3" s="77">
        <v>0</v>
      </c>
      <c r="AR3" s="77">
        <v>1</v>
      </c>
      <c r="AS3" s="77">
        <v>1</v>
      </c>
      <c r="AT3" s="77">
        <v>0</v>
      </c>
      <c r="AU3" s="77">
        <v>0</v>
      </c>
      <c r="AV3" s="77">
        <v>0</v>
      </c>
      <c r="AW3" s="77">
        <v>0</v>
      </c>
      <c r="AX3" s="77">
        <v>1</v>
      </c>
      <c r="AY3" s="82">
        <v>0</v>
      </c>
      <c r="AZ3" s="82">
        <v>1</v>
      </c>
      <c r="BA3" s="82">
        <v>0</v>
      </c>
      <c r="BB3" s="77">
        <v>0</v>
      </c>
      <c r="BC3" s="82">
        <v>1</v>
      </c>
      <c r="BD3" s="82">
        <v>1</v>
      </c>
      <c r="BE3" s="77">
        <v>1</v>
      </c>
      <c r="BF3" s="77">
        <v>1</v>
      </c>
      <c r="BG3" s="77">
        <v>1</v>
      </c>
      <c r="BH3" s="77">
        <v>1</v>
      </c>
      <c r="BI3" s="82">
        <v>1</v>
      </c>
      <c r="BJ3" s="77">
        <v>0</v>
      </c>
      <c r="BK3" s="77">
        <v>1</v>
      </c>
      <c r="BL3" s="77">
        <v>1</v>
      </c>
      <c r="BM3" s="77">
        <v>0</v>
      </c>
      <c r="BN3" s="71">
        <f>COUNTIF(I3:BM3,"&gt;"&amp;0)</f>
        <v>30</v>
      </c>
      <c r="BO3" s="25">
        <f>COUNTIF(I3:BM3,"&lt;"&amp;0)</f>
        <v>0</v>
      </c>
      <c r="BP3" s="25">
        <f>COUNTIF(I3:BM3,"="&amp;0)</f>
        <v>27</v>
      </c>
      <c r="BQ3" s="1">
        <f>BN3+BO3+BP3</f>
        <v>57</v>
      </c>
      <c r="BR3" t="s">
        <v>58</v>
      </c>
      <c r="BY3" s="168" t="s">
        <v>385</v>
      </c>
      <c r="BZ3" s="1">
        <v>2</v>
      </c>
      <c r="CA3" s="1">
        <v>4</v>
      </c>
      <c r="CB3" s="97">
        <f>CA3/$CA$5</f>
        <v>0.10526315789473684</v>
      </c>
      <c r="CC3" s="1" t="s">
        <v>389</v>
      </c>
      <c r="CD3" s="75">
        <f>CB3</f>
        <v>0.10526315789473684</v>
      </c>
    </row>
    <row r="4" spans="1:82" ht="42" customHeight="1">
      <c r="A4" s="5"/>
      <c r="B4" s="44" t="s">
        <v>162</v>
      </c>
      <c r="C4" s="16" t="s">
        <v>87</v>
      </c>
      <c r="D4" s="10"/>
      <c r="E4" s="15" t="s">
        <v>392</v>
      </c>
      <c r="F4" s="28" t="s">
        <v>135</v>
      </c>
      <c r="G4" s="15"/>
      <c r="H4" t="s">
        <v>147</v>
      </c>
      <c r="I4" s="84">
        <v>1</v>
      </c>
      <c r="J4" s="84">
        <v>1</v>
      </c>
      <c r="K4" s="84" t="s">
        <v>221</v>
      </c>
      <c r="L4" s="84" t="s">
        <v>221</v>
      </c>
      <c r="M4" s="77">
        <v>1</v>
      </c>
      <c r="N4" s="77">
        <v>0</v>
      </c>
      <c r="O4" s="77">
        <v>0</v>
      </c>
      <c r="P4" s="77">
        <v>0</v>
      </c>
      <c r="Q4" s="77">
        <v>0</v>
      </c>
      <c r="R4" s="77">
        <v>1</v>
      </c>
      <c r="S4" s="77">
        <v>1</v>
      </c>
      <c r="T4" s="77">
        <v>1</v>
      </c>
      <c r="U4" s="82">
        <v>1</v>
      </c>
      <c r="V4" s="77">
        <v>1</v>
      </c>
      <c r="W4" s="77">
        <v>0</v>
      </c>
      <c r="X4" s="77">
        <v>0</v>
      </c>
      <c r="Y4" s="77">
        <v>1</v>
      </c>
      <c r="Z4" s="77">
        <v>1</v>
      </c>
      <c r="AA4" s="77">
        <v>1</v>
      </c>
      <c r="AB4" s="77">
        <v>0</v>
      </c>
      <c r="AC4" s="77">
        <v>0</v>
      </c>
      <c r="AD4" s="77">
        <v>1</v>
      </c>
      <c r="AE4" s="77">
        <v>0</v>
      </c>
      <c r="AF4" s="77">
        <v>1</v>
      </c>
      <c r="AG4" s="77">
        <v>0</v>
      </c>
      <c r="AH4" s="82">
        <v>0</v>
      </c>
      <c r="AI4" s="82">
        <v>0</v>
      </c>
      <c r="AJ4" s="77">
        <v>1</v>
      </c>
      <c r="AK4" s="82">
        <v>1</v>
      </c>
      <c r="AL4" s="77">
        <v>0</v>
      </c>
      <c r="AM4" s="82">
        <v>1</v>
      </c>
      <c r="AN4" s="82">
        <v>1</v>
      </c>
      <c r="AO4" s="77">
        <v>0</v>
      </c>
      <c r="AP4" s="77">
        <v>0</v>
      </c>
      <c r="AQ4" s="77">
        <v>0</v>
      </c>
      <c r="AR4" s="77">
        <v>1</v>
      </c>
      <c r="AS4" s="77">
        <v>1</v>
      </c>
      <c r="AT4" s="77">
        <v>0</v>
      </c>
      <c r="AU4" s="77">
        <v>0</v>
      </c>
      <c r="AV4" s="77">
        <v>0</v>
      </c>
      <c r="AW4" s="77">
        <v>0</v>
      </c>
      <c r="AX4" s="77">
        <v>1</v>
      </c>
      <c r="AY4" s="82">
        <v>0</v>
      </c>
      <c r="AZ4" s="82">
        <v>1</v>
      </c>
      <c r="BA4" s="82">
        <v>0</v>
      </c>
      <c r="BB4" s="77">
        <v>0</v>
      </c>
      <c r="BC4" s="77">
        <v>1</v>
      </c>
      <c r="BD4" s="77">
        <v>1</v>
      </c>
      <c r="BE4" s="77">
        <v>1</v>
      </c>
      <c r="BF4" s="77">
        <v>1</v>
      </c>
      <c r="BG4" s="77">
        <v>1</v>
      </c>
      <c r="BH4" s="77">
        <v>1</v>
      </c>
      <c r="BI4" s="82">
        <v>1</v>
      </c>
      <c r="BJ4" s="77">
        <v>0</v>
      </c>
      <c r="BK4" s="77">
        <v>1</v>
      </c>
      <c r="BL4" s="77">
        <v>1</v>
      </c>
      <c r="BM4" s="77">
        <v>0</v>
      </c>
      <c r="BN4" s="71">
        <f>COUNTIF(I4:BM4,"&gt;"&amp;0)</f>
        <v>30</v>
      </c>
      <c r="BO4" s="25">
        <f>COUNTIF(I4:BM4,"&lt;"&amp;0)</f>
        <v>0</v>
      </c>
      <c r="BP4" s="25">
        <f>COUNTIF(I4:BM4,"="&amp;0)</f>
        <v>27</v>
      </c>
      <c r="BQ4" s="1">
        <f>BN4+BO4+BP4</f>
        <v>57</v>
      </c>
      <c r="BR4" s="38" t="s">
        <v>59</v>
      </c>
      <c r="BY4" s="168" t="s">
        <v>386</v>
      </c>
      <c r="BZ4" s="1">
        <v>30</v>
      </c>
      <c r="CA4" s="1">
        <v>17</v>
      </c>
      <c r="CB4" s="97">
        <f>CA4/$CA$5</f>
        <v>0.44736842105263158</v>
      </c>
      <c r="CC4" s="1" t="s">
        <v>390</v>
      </c>
      <c r="CD4" s="75">
        <f>CB4</f>
        <v>0.44736842105263158</v>
      </c>
    </row>
    <row r="5" spans="1:82" ht="27.75" customHeight="1">
      <c r="A5" s="5"/>
      <c r="B5" s="44" t="s">
        <v>163</v>
      </c>
      <c r="C5" s="16" t="s">
        <v>19</v>
      </c>
      <c r="D5" s="10"/>
      <c r="E5" s="15" t="s">
        <v>113</v>
      </c>
      <c r="F5" s="28" t="s">
        <v>137</v>
      </c>
      <c r="G5" s="15"/>
      <c r="H5" t="s">
        <v>146</v>
      </c>
      <c r="I5" s="85">
        <v>-1</v>
      </c>
      <c r="J5" s="77">
        <v>1</v>
      </c>
      <c r="K5" s="77">
        <v>0</v>
      </c>
      <c r="L5" s="77">
        <v>0</v>
      </c>
      <c r="M5" s="77">
        <v>-1</v>
      </c>
      <c r="N5" s="77">
        <v>0</v>
      </c>
      <c r="O5" s="77">
        <v>0</v>
      </c>
      <c r="P5" s="77">
        <v>0</v>
      </c>
      <c r="Q5" s="77">
        <v>0</v>
      </c>
      <c r="R5" s="77">
        <v>-1</v>
      </c>
      <c r="S5" s="77">
        <v>1</v>
      </c>
      <c r="T5" s="77">
        <v>1</v>
      </c>
      <c r="U5" s="82">
        <v>1</v>
      </c>
      <c r="V5" s="77">
        <v>1</v>
      </c>
      <c r="W5" s="77">
        <v>0</v>
      </c>
      <c r="X5" s="77">
        <v>0</v>
      </c>
      <c r="Y5" s="77">
        <v>1</v>
      </c>
      <c r="Z5" s="77">
        <v>1</v>
      </c>
      <c r="AA5" s="77">
        <v>-1</v>
      </c>
      <c r="AB5" s="77">
        <v>0</v>
      </c>
      <c r="AC5" s="77">
        <v>-1</v>
      </c>
      <c r="AD5" s="77">
        <v>0</v>
      </c>
      <c r="AE5" s="77">
        <v>0</v>
      </c>
      <c r="AF5" s="77">
        <v>1</v>
      </c>
      <c r="AG5" s="77">
        <v>0</v>
      </c>
      <c r="AH5" s="77">
        <v>0</v>
      </c>
      <c r="AI5" s="82">
        <v>0</v>
      </c>
      <c r="AJ5" s="77">
        <v>1</v>
      </c>
      <c r="AK5" s="82">
        <v>1</v>
      </c>
      <c r="AL5" s="77">
        <v>0</v>
      </c>
      <c r="AM5" s="77">
        <v>1</v>
      </c>
      <c r="AN5" s="77">
        <v>1</v>
      </c>
      <c r="AO5" s="77">
        <v>0</v>
      </c>
      <c r="AP5" s="77">
        <v>0</v>
      </c>
      <c r="AQ5" s="77">
        <v>0</v>
      </c>
      <c r="AR5" s="77">
        <v>1</v>
      </c>
      <c r="AS5" s="77">
        <v>1</v>
      </c>
      <c r="AT5" s="77">
        <v>0</v>
      </c>
      <c r="AU5" s="77">
        <v>0</v>
      </c>
      <c r="AV5" s="77">
        <v>0</v>
      </c>
      <c r="AW5" s="77">
        <v>0</v>
      </c>
      <c r="AX5" s="77">
        <v>1</v>
      </c>
      <c r="AY5" s="82">
        <v>0</v>
      </c>
      <c r="AZ5" s="82">
        <v>1</v>
      </c>
      <c r="BA5" s="82">
        <v>0</v>
      </c>
      <c r="BB5" s="77">
        <v>0</v>
      </c>
      <c r="BC5" s="77">
        <v>1</v>
      </c>
      <c r="BD5" s="77">
        <v>-1</v>
      </c>
      <c r="BE5" s="77">
        <v>1</v>
      </c>
      <c r="BF5" s="77">
        <v>1</v>
      </c>
      <c r="BG5" s="82">
        <v>0</v>
      </c>
      <c r="BH5" s="82">
        <v>0</v>
      </c>
      <c r="BI5" s="82">
        <v>1</v>
      </c>
      <c r="BJ5" s="82">
        <v>0</v>
      </c>
      <c r="BK5" s="77">
        <v>0</v>
      </c>
      <c r="BL5" s="77">
        <v>1</v>
      </c>
      <c r="BM5" s="77">
        <v>0</v>
      </c>
      <c r="BN5" s="25">
        <f>COUNTIF(I5:BM5,"&gt;"&amp;0)</f>
        <v>21</v>
      </c>
      <c r="BO5" s="25">
        <f>COUNTIF(I5:BM5,"&lt;"&amp;0)</f>
        <v>6</v>
      </c>
      <c r="BP5" s="72">
        <f>COUNTIF(I5:BM5,"="&amp;0)</f>
        <v>30</v>
      </c>
      <c r="BQ5" s="1">
        <f>BN5+BO5+BP5</f>
        <v>57</v>
      </c>
      <c r="BR5" t="s">
        <v>60</v>
      </c>
      <c r="BY5" s="101" t="s">
        <v>244</v>
      </c>
      <c r="BZ5" s="1"/>
      <c r="CA5" s="1">
        <f>SUM(CA2:CA4)</f>
        <v>38</v>
      </c>
      <c r="CB5" s="97">
        <f>CA5/$CA$5</f>
        <v>1</v>
      </c>
      <c r="CC5" s="1"/>
    </row>
    <row r="6" spans="1:82" ht="29.1" customHeight="1">
      <c r="A6" s="5"/>
      <c r="B6" s="44" t="s">
        <v>164</v>
      </c>
      <c r="C6" s="16" t="s">
        <v>20</v>
      </c>
      <c r="D6" s="10"/>
      <c r="E6" s="15" t="s">
        <v>114</v>
      </c>
      <c r="F6" s="28" t="s">
        <v>138</v>
      </c>
      <c r="G6" s="15"/>
      <c r="H6" t="s">
        <v>148</v>
      </c>
      <c r="I6" s="77">
        <v>1</v>
      </c>
      <c r="J6" s="77">
        <v>1</v>
      </c>
      <c r="K6" s="77">
        <v>0</v>
      </c>
      <c r="L6" s="77">
        <v>0</v>
      </c>
      <c r="M6" s="77">
        <v>1</v>
      </c>
      <c r="N6" s="77">
        <v>0</v>
      </c>
      <c r="O6" s="77">
        <v>0</v>
      </c>
      <c r="P6" s="77">
        <v>0</v>
      </c>
      <c r="Q6" s="77">
        <v>0</v>
      </c>
      <c r="R6" s="77">
        <v>1</v>
      </c>
      <c r="S6" s="77">
        <v>1</v>
      </c>
      <c r="T6" s="77">
        <v>1</v>
      </c>
      <c r="U6" s="77">
        <v>1</v>
      </c>
      <c r="V6" s="77">
        <v>1</v>
      </c>
      <c r="W6" s="77">
        <v>1</v>
      </c>
      <c r="X6" s="82">
        <v>0</v>
      </c>
      <c r="Y6" s="77">
        <v>1</v>
      </c>
      <c r="Z6" s="77">
        <v>1</v>
      </c>
      <c r="AA6" s="77">
        <v>1</v>
      </c>
      <c r="AB6" s="77">
        <v>0</v>
      </c>
      <c r="AC6" s="77">
        <v>0</v>
      </c>
      <c r="AD6" s="77">
        <v>1</v>
      </c>
      <c r="AE6" s="77">
        <v>0</v>
      </c>
      <c r="AF6" s="77">
        <v>1</v>
      </c>
      <c r="AG6" s="77">
        <v>0</v>
      </c>
      <c r="AH6" s="77">
        <v>0</v>
      </c>
      <c r="AI6" s="82">
        <v>0</v>
      </c>
      <c r="AJ6" s="77">
        <v>1</v>
      </c>
      <c r="AK6" s="82">
        <v>1</v>
      </c>
      <c r="AL6" s="77">
        <v>0</v>
      </c>
      <c r="AM6" s="77">
        <v>1</v>
      </c>
      <c r="AN6" s="77">
        <v>1</v>
      </c>
      <c r="AO6" s="77">
        <v>0</v>
      </c>
      <c r="AP6" s="77">
        <v>0</v>
      </c>
      <c r="AQ6" s="77">
        <v>0</v>
      </c>
      <c r="AR6" s="77">
        <v>1</v>
      </c>
      <c r="AS6" s="77">
        <v>1</v>
      </c>
      <c r="AT6" s="77">
        <v>0</v>
      </c>
      <c r="AU6" s="77">
        <v>0</v>
      </c>
      <c r="AV6" s="77">
        <v>0</v>
      </c>
      <c r="AW6" s="77">
        <v>0</v>
      </c>
      <c r="AX6" s="77">
        <v>1</v>
      </c>
      <c r="AY6" s="82">
        <v>0</v>
      </c>
      <c r="AZ6" s="82">
        <v>1</v>
      </c>
      <c r="BA6" s="82">
        <v>0</v>
      </c>
      <c r="BB6" s="77">
        <v>0</v>
      </c>
      <c r="BC6" s="77">
        <v>1</v>
      </c>
      <c r="BD6" s="77">
        <v>1</v>
      </c>
      <c r="BE6" s="77">
        <v>1</v>
      </c>
      <c r="BF6" s="77">
        <v>1</v>
      </c>
      <c r="BG6" s="77">
        <v>1</v>
      </c>
      <c r="BH6" s="77">
        <v>1</v>
      </c>
      <c r="BI6" s="82">
        <v>1</v>
      </c>
      <c r="BJ6" s="86">
        <v>0</v>
      </c>
      <c r="BK6" s="82">
        <v>1</v>
      </c>
      <c r="BL6" s="77">
        <v>1</v>
      </c>
      <c r="BM6" s="77">
        <v>0</v>
      </c>
      <c r="BN6" s="71">
        <f>COUNTIF(I6:BM6,"&gt;"&amp;0)</f>
        <v>31</v>
      </c>
      <c r="BO6" s="25">
        <f>COUNTIF(I6:BM6,"&lt;"&amp;0)</f>
        <v>0</v>
      </c>
      <c r="BP6" s="25">
        <f>COUNTIF(I6:BM6,"="&amp;0)</f>
        <v>26</v>
      </c>
      <c r="BQ6" s="1">
        <f>SUM(BN6,BP6)</f>
        <v>57</v>
      </c>
      <c r="BR6" s="38" t="s">
        <v>61</v>
      </c>
    </row>
    <row r="7" spans="1:82" ht="29.1" customHeight="1">
      <c r="A7" s="5"/>
      <c r="B7" s="44" t="s">
        <v>165</v>
      </c>
      <c r="C7" s="50" t="s">
        <v>21</v>
      </c>
      <c r="D7" s="10"/>
      <c r="E7" s="11" t="s">
        <v>393</v>
      </c>
      <c r="F7" s="29" t="s">
        <v>139</v>
      </c>
      <c r="G7" s="11"/>
      <c r="H7" t="s">
        <v>149</v>
      </c>
      <c r="I7" s="77">
        <v>1</v>
      </c>
      <c r="J7" s="77">
        <v>1</v>
      </c>
      <c r="K7" s="77">
        <v>0</v>
      </c>
      <c r="L7" s="77">
        <v>0</v>
      </c>
      <c r="M7" s="77">
        <v>1</v>
      </c>
      <c r="N7" s="77">
        <v>0</v>
      </c>
      <c r="O7" s="77">
        <v>0</v>
      </c>
      <c r="P7" s="77">
        <v>0</v>
      </c>
      <c r="Q7" s="77">
        <v>0</v>
      </c>
      <c r="R7" s="77">
        <v>1</v>
      </c>
      <c r="S7" s="77">
        <v>1</v>
      </c>
      <c r="T7" s="77">
        <v>1</v>
      </c>
      <c r="U7" s="77">
        <v>1</v>
      </c>
      <c r="V7" s="77">
        <v>1</v>
      </c>
      <c r="W7" s="77">
        <v>0</v>
      </c>
      <c r="X7" s="82">
        <v>0</v>
      </c>
      <c r="Y7" s="77">
        <v>1</v>
      </c>
      <c r="Z7" s="77">
        <v>1</v>
      </c>
      <c r="AA7" s="77">
        <v>1</v>
      </c>
      <c r="AB7" s="77">
        <v>0</v>
      </c>
      <c r="AC7" s="77">
        <v>-1</v>
      </c>
      <c r="AD7" s="77">
        <v>1</v>
      </c>
      <c r="AE7" s="77">
        <v>0</v>
      </c>
      <c r="AF7" s="77">
        <v>1</v>
      </c>
      <c r="AG7" s="77">
        <v>0</v>
      </c>
      <c r="AH7" s="77">
        <v>0</v>
      </c>
      <c r="AI7" s="82">
        <v>0</v>
      </c>
      <c r="AJ7" s="77">
        <v>1</v>
      </c>
      <c r="AK7" s="82">
        <v>-1</v>
      </c>
      <c r="AL7" s="77">
        <v>0</v>
      </c>
      <c r="AM7" s="77">
        <v>1</v>
      </c>
      <c r="AN7" s="77">
        <v>1</v>
      </c>
      <c r="AO7" s="77">
        <v>0</v>
      </c>
      <c r="AP7" s="77">
        <v>0</v>
      </c>
      <c r="AQ7" s="77">
        <v>0</v>
      </c>
      <c r="AR7" s="77">
        <v>1</v>
      </c>
      <c r="AS7" s="77">
        <v>1</v>
      </c>
      <c r="AT7" s="77">
        <v>0</v>
      </c>
      <c r="AU7" s="77">
        <v>0</v>
      </c>
      <c r="AV7" s="77">
        <v>0</v>
      </c>
      <c r="AW7" s="77">
        <v>0</v>
      </c>
      <c r="AX7" s="77">
        <v>1</v>
      </c>
      <c r="AY7" s="82">
        <v>0</v>
      </c>
      <c r="AZ7" s="82">
        <v>1</v>
      </c>
      <c r="BA7" s="82">
        <v>0</v>
      </c>
      <c r="BB7" s="77">
        <v>0</v>
      </c>
      <c r="BC7" s="77">
        <v>1</v>
      </c>
      <c r="BD7" s="77">
        <v>1</v>
      </c>
      <c r="BE7" s="77">
        <v>1</v>
      </c>
      <c r="BF7" s="77">
        <v>1</v>
      </c>
      <c r="BG7" s="77">
        <v>1</v>
      </c>
      <c r="BH7" s="77">
        <v>1</v>
      </c>
      <c r="BI7" s="82">
        <v>1</v>
      </c>
      <c r="BJ7" s="77">
        <v>0</v>
      </c>
      <c r="BK7" s="77">
        <v>1</v>
      </c>
      <c r="BL7" s="77">
        <v>1</v>
      </c>
      <c r="BM7" s="77">
        <v>0</v>
      </c>
      <c r="BN7" s="71">
        <f>COUNTIF(I7:BM7,"&gt;"&amp;0)</f>
        <v>29</v>
      </c>
      <c r="BO7" s="25">
        <f>COUNTIF(I7:BM7,"&lt;"&amp;0)</f>
        <v>2</v>
      </c>
      <c r="BP7" s="25">
        <f>COUNTIF(I7:BM7,"="&amp;0)</f>
        <v>26</v>
      </c>
      <c r="BQ7" s="1">
        <f>BN7+BO7+BP7</f>
        <v>57</v>
      </c>
      <c r="BR7" t="s">
        <v>62</v>
      </c>
    </row>
    <row r="8" spans="1:82" ht="26.1" customHeight="1">
      <c r="A8" s="5"/>
      <c r="B8" s="44" t="s">
        <v>166</v>
      </c>
      <c r="C8" s="50" t="s">
        <v>22</v>
      </c>
      <c r="D8" s="10"/>
      <c r="E8" s="17"/>
      <c r="F8" s="29"/>
      <c r="G8" s="1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82"/>
      <c r="AJ8" s="77"/>
      <c r="AK8" s="82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82"/>
      <c r="AZ8" s="82"/>
      <c r="BA8" s="82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25"/>
      <c r="BO8" s="25"/>
      <c r="BP8" s="25"/>
      <c r="BQ8" s="1"/>
      <c r="BR8" s="38"/>
    </row>
    <row r="9" spans="1:82" ht="24" customHeight="1">
      <c r="A9" s="5"/>
      <c r="B9" s="44" t="s">
        <v>167</v>
      </c>
      <c r="C9" s="50" t="s">
        <v>23</v>
      </c>
      <c r="D9" s="10"/>
      <c r="E9" s="21" t="s">
        <v>63</v>
      </c>
      <c r="F9" s="30"/>
      <c r="G9" s="21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25"/>
      <c r="BO9" s="25"/>
      <c r="BP9" s="25"/>
      <c r="BQ9" s="1"/>
      <c r="BR9" s="23"/>
    </row>
    <row r="10" spans="1:82" ht="27.75" customHeight="1">
      <c r="A10" s="5"/>
      <c r="B10" s="44" t="s">
        <v>168</v>
      </c>
      <c r="C10" s="50" t="s">
        <v>24</v>
      </c>
      <c r="D10" s="10"/>
      <c r="E10" s="11" t="s">
        <v>394</v>
      </c>
      <c r="F10" s="31" t="s">
        <v>135</v>
      </c>
      <c r="G10" s="11"/>
      <c r="H10" t="s">
        <v>150</v>
      </c>
      <c r="I10" s="77">
        <v>1</v>
      </c>
      <c r="J10" s="77">
        <v>1</v>
      </c>
      <c r="K10" s="85">
        <v>0</v>
      </c>
      <c r="L10" s="77">
        <v>0</v>
      </c>
      <c r="M10" s="77">
        <v>1</v>
      </c>
      <c r="N10" s="77">
        <v>0</v>
      </c>
      <c r="O10" s="77">
        <v>0</v>
      </c>
      <c r="P10" s="77">
        <v>0</v>
      </c>
      <c r="Q10" s="77">
        <v>0</v>
      </c>
      <c r="R10" s="77">
        <v>1</v>
      </c>
      <c r="S10" s="77">
        <v>1</v>
      </c>
      <c r="T10" s="77">
        <v>1</v>
      </c>
      <c r="U10" s="77">
        <v>1</v>
      </c>
      <c r="V10" s="77">
        <v>1</v>
      </c>
      <c r="W10" s="77">
        <v>0</v>
      </c>
      <c r="X10" s="77">
        <v>-1</v>
      </c>
      <c r="Y10" s="77">
        <v>1</v>
      </c>
      <c r="Z10" s="77">
        <v>1</v>
      </c>
      <c r="AA10" s="77">
        <v>1</v>
      </c>
      <c r="AB10" s="77">
        <v>0</v>
      </c>
      <c r="AC10" s="77">
        <v>-1</v>
      </c>
      <c r="AD10" s="77">
        <v>1</v>
      </c>
      <c r="AE10" s="77">
        <v>0</v>
      </c>
      <c r="AF10" s="77">
        <v>1</v>
      </c>
      <c r="AG10" s="77">
        <v>0</v>
      </c>
      <c r="AH10" s="77">
        <v>0</v>
      </c>
      <c r="AI10" s="82">
        <v>0</v>
      </c>
      <c r="AJ10" s="77">
        <v>1</v>
      </c>
      <c r="AK10" s="82">
        <v>0</v>
      </c>
      <c r="AL10" s="77">
        <v>0</v>
      </c>
      <c r="AM10" s="77">
        <v>1</v>
      </c>
      <c r="AN10" s="77">
        <v>1</v>
      </c>
      <c r="AO10" s="77">
        <v>0</v>
      </c>
      <c r="AP10" s="77">
        <v>0</v>
      </c>
      <c r="AQ10" s="77">
        <v>0</v>
      </c>
      <c r="AR10" s="77">
        <v>1</v>
      </c>
      <c r="AS10" s="77">
        <v>1</v>
      </c>
      <c r="AT10" s="77">
        <v>0</v>
      </c>
      <c r="AU10" s="77">
        <v>0</v>
      </c>
      <c r="AV10" s="77">
        <v>0</v>
      </c>
      <c r="AW10" s="77">
        <v>0</v>
      </c>
      <c r="AX10" s="77">
        <v>0</v>
      </c>
      <c r="AY10" s="77">
        <v>0</v>
      </c>
      <c r="AZ10" s="82">
        <v>1</v>
      </c>
      <c r="BA10" s="82">
        <v>0</v>
      </c>
      <c r="BB10" s="77">
        <v>0</v>
      </c>
      <c r="BC10" s="77">
        <v>1</v>
      </c>
      <c r="BD10" s="77">
        <v>-1</v>
      </c>
      <c r="BE10" s="77">
        <v>0</v>
      </c>
      <c r="BF10" s="77">
        <v>1</v>
      </c>
      <c r="BG10" s="77">
        <v>0</v>
      </c>
      <c r="BH10" s="77">
        <v>1</v>
      </c>
      <c r="BI10" s="77">
        <v>1</v>
      </c>
      <c r="BJ10" s="77">
        <v>0</v>
      </c>
      <c r="BK10" s="77">
        <v>1</v>
      </c>
      <c r="BL10" s="77">
        <v>1</v>
      </c>
      <c r="BM10" s="77">
        <v>0</v>
      </c>
      <c r="BN10" s="25">
        <f t="shared" ref="BN10:BN15" si="0">COUNTIF(I10:BM10,"&gt;"&amp;0)</f>
        <v>25</v>
      </c>
      <c r="BO10" s="74">
        <f t="shared" ref="BO10:BO15" si="1">COUNTIF(I10:BM10,"&lt;"&amp;0)</f>
        <v>3</v>
      </c>
      <c r="BP10" s="25">
        <f t="shared" ref="BP10:BP15" si="2">COUNTIF(I10:BM10,"="&amp;0)</f>
        <v>29</v>
      </c>
      <c r="BQ10" s="1">
        <f t="shared" ref="BQ10:BQ15" si="3">BN10+BO10+BP10</f>
        <v>57</v>
      </c>
      <c r="BR10" s="38" t="s">
        <v>64</v>
      </c>
    </row>
    <row r="11" spans="1:82" ht="27.75" customHeight="1">
      <c r="A11" s="5"/>
      <c r="B11" s="44" t="s">
        <v>169</v>
      </c>
      <c r="C11" s="50" t="s">
        <v>25</v>
      </c>
      <c r="D11" s="10"/>
      <c r="E11" s="12" t="s">
        <v>115</v>
      </c>
      <c r="F11" s="32" t="s">
        <v>135</v>
      </c>
      <c r="G11" s="12"/>
      <c r="H11" t="s">
        <v>151</v>
      </c>
      <c r="I11" s="77">
        <v>1</v>
      </c>
      <c r="J11" s="77">
        <v>1</v>
      </c>
      <c r="K11" s="85">
        <v>0</v>
      </c>
      <c r="L11" s="77">
        <v>0</v>
      </c>
      <c r="M11" s="77">
        <v>1</v>
      </c>
      <c r="N11" s="77">
        <v>0</v>
      </c>
      <c r="O11" s="77">
        <v>0</v>
      </c>
      <c r="P11" s="77">
        <v>0</v>
      </c>
      <c r="Q11" s="77">
        <v>0</v>
      </c>
      <c r="R11" s="77">
        <v>1</v>
      </c>
      <c r="S11" s="77">
        <v>1</v>
      </c>
      <c r="T11" s="77">
        <v>-1</v>
      </c>
      <c r="U11" s="77">
        <v>1</v>
      </c>
      <c r="V11" s="77">
        <v>1</v>
      </c>
      <c r="W11" s="77">
        <v>1</v>
      </c>
      <c r="X11" s="77">
        <v>0</v>
      </c>
      <c r="Y11" s="77">
        <v>0</v>
      </c>
      <c r="Z11" s="77">
        <v>0</v>
      </c>
      <c r="AA11" s="77">
        <v>1</v>
      </c>
      <c r="AB11" s="77">
        <v>0</v>
      </c>
      <c r="AC11" s="77">
        <v>0</v>
      </c>
      <c r="AD11" s="77">
        <v>1</v>
      </c>
      <c r="AE11" s="77">
        <v>0</v>
      </c>
      <c r="AF11" s="77">
        <v>1</v>
      </c>
      <c r="AG11" s="77">
        <v>0</v>
      </c>
      <c r="AH11" s="77">
        <v>0</v>
      </c>
      <c r="AI11" s="82">
        <v>0</v>
      </c>
      <c r="AJ11" s="77">
        <v>1</v>
      </c>
      <c r="AK11" s="82">
        <v>1</v>
      </c>
      <c r="AL11" s="77">
        <v>0</v>
      </c>
      <c r="AM11" s="77">
        <v>1</v>
      </c>
      <c r="AN11" s="77">
        <v>1</v>
      </c>
      <c r="AO11" s="77">
        <v>0</v>
      </c>
      <c r="AP11" s="77">
        <v>0</v>
      </c>
      <c r="AQ11" s="77">
        <v>0</v>
      </c>
      <c r="AR11" s="77">
        <v>1</v>
      </c>
      <c r="AS11" s="77">
        <v>1</v>
      </c>
      <c r="AT11" s="77">
        <v>0</v>
      </c>
      <c r="AU11" s="77">
        <v>0</v>
      </c>
      <c r="AV11" s="77">
        <v>0</v>
      </c>
      <c r="AW11" s="77">
        <v>0</v>
      </c>
      <c r="AX11" s="77">
        <v>1</v>
      </c>
      <c r="AY11" s="77">
        <v>0</v>
      </c>
      <c r="AZ11" s="82">
        <v>1</v>
      </c>
      <c r="BA11" s="82">
        <v>0</v>
      </c>
      <c r="BB11" s="77">
        <v>0</v>
      </c>
      <c r="BC11" s="77">
        <v>1</v>
      </c>
      <c r="BD11" s="77">
        <v>1</v>
      </c>
      <c r="BE11" s="77">
        <v>1</v>
      </c>
      <c r="BF11" s="77">
        <v>1</v>
      </c>
      <c r="BG11" s="77">
        <v>0</v>
      </c>
      <c r="BH11" s="77">
        <v>1</v>
      </c>
      <c r="BI11" s="77">
        <v>1</v>
      </c>
      <c r="BJ11" s="77">
        <v>0</v>
      </c>
      <c r="BK11" s="77">
        <v>1</v>
      </c>
      <c r="BL11" s="77">
        <v>1</v>
      </c>
      <c r="BM11" s="77">
        <v>0</v>
      </c>
      <c r="BN11" s="71">
        <f t="shared" si="0"/>
        <v>27</v>
      </c>
      <c r="BO11" s="25">
        <f t="shared" si="1"/>
        <v>1</v>
      </c>
      <c r="BP11" s="25">
        <f t="shared" si="2"/>
        <v>29</v>
      </c>
      <c r="BQ11" s="1">
        <f t="shared" si="3"/>
        <v>57</v>
      </c>
      <c r="BR11" t="s">
        <v>65</v>
      </c>
    </row>
    <row r="12" spans="1:82" ht="27.75" customHeight="1">
      <c r="A12" s="5"/>
      <c r="B12" s="44" t="s">
        <v>170</v>
      </c>
      <c r="C12" s="50" t="s">
        <v>26</v>
      </c>
      <c r="D12" s="10"/>
      <c r="E12" s="12" t="s">
        <v>80</v>
      </c>
      <c r="F12" s="32" t="s">
        <v>134</v>
      </c>
      <c r="G12" s="12"/>
      <c r="H12" s="47" t="s">
        <v>152</v>
      </c>
      <c r="I12" s="85">
        <v>1</v>
      </c>
      <c r="J12" s="77">
        <v>1</v>
      </c>
      <c r="K12" s="77">
        <v>0</v>
      </c>
      <c r="L12" s="77">
        <v>0</v>
      </c>
      <c r="M12" s="77">
        <v>1</v>
      </c>
      <c r="N12" s="77">
        <v>0</v>
      </c>
      <c r="O12" s="77">
        <v>0</v>
      </c>
      <c r="P12" s="77">
        <v>0</v>
      </c>
      <c r="Q12" s="77">
        <v>0</v>
      </c>
      <c r="R12" s="77">
        <v>-1</v>
      </c>
      <c r="S12" s="77">
        <v>0</v>
      </c>
      <c r="T12" s="77">
        <v>1</v>
      </c>
      <c r="U12" s="77">
        <v>1</v>
      </c>
      <c r="V12" s="77">
        <v>1</v>
      </c>
      <c r="W12" s="77">
        <v>0</v>
      </c>
      <c r="X12" s="77">
        <v>0</v>
      </c>
      <c r="Y12" s="77">
        <v>1</v>
      </c>
      <c r="Z12" s="77">
        <v>1</v>
      </c>
      <c r="AA12" s="77">
        <v>-1</v>
      </c>
      <c r="AB12" s="77">
        <v>0</v>
      </c>
      <c r="AC12" s="77">
        <v>0</v>
      </c>
      <c r="AD12" s="77">
        <v>-1</v>
      </c>
      <c r="AE12" s="77">
        <v>0</v>
      </c>
      <c r="AF12" s="77">
        <v>1</v>
      </c>
      <c r="AG12" s="77">
        <v>0</v>
      </c>
      <c r="AH12" s="77">
        <v>0</v>
      </c>
      <c r="AI12" s="82">
        <v>0</v>
      </c>
      <c r="AJ12" s="77">
        <v>1</v>
      </c>
      <c r="AK12" s="82">
        <v>1</v>
      </c>
      <c r="AL12" s="77">
        <v>0</v>
      </c>
      <c r="AM12" s="77">
        <v>1</v>
      </c>
      <c r="AN12" s="77">
        <v>1</v>
      </c>
      <c r="AO12" s="77">
        <v>0</v>
      </c>
      <c r="AP12" s="77">
        <v>0</v>
      </c>
      <c r="AQ12" s="77">
        <v>0</v>
      </c>
      <c r="AR12" s="77">
        <v>1</v>
      </c>
      <c r="AS12" s="77">
        <v>1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0</v>
      </c>
      <c r="AZ12" s="82">
        <v>1</v>
      </c>
      <c r="BA12" s="82">
        <v>0</v>
      </c>
      <c r="BB12" s="77">
        <v>0</v>
      </c>
      <c r="BC12" s="77">
        <v>0</v>
      </c>
      <c r="BD12" s="77">
        <v>-1</v>
      </c>
      <c r="BE12" s="77">
        <v>1</v>
      </c>
      <c r="BF12" s="77">
        <v>1</v>
      </c>
      <c r="BG12" s="77">
        <v>1</v>
      </c>
      <c r="BH12" s="77">
        <v>-1</v>
      </c>
      <c r="BI12" s="77">
        <v>1</v>
      </c>
      <c r="BJ12" s="77">
        <v>0</v>
      </c>
      <c r="BK12" s="77">
        <v>0</v>
      </c>
      <c r="BL12" s="77">
        <v>1</v>
      </c>
      <c r="BM12" s="77">
        <v>0</v>
      </c>
      <c r="BN12" s="25">
        <f t="shared" si="0"/>
        <v>21</v>
      </c>
      <c r="BO12" s="25">
        <f t="shared" si="1"/>
        <v>5</v>
      </c>
      <c r="BP12" s="72">
        <f t="shared" si="2"/>
        <v>31</v>
      </c>
      <c r="BQ12" s="1">
        <f t="shared" si="3"/>
        <v>57</v>
      </c>
      <c r="BR12" t="s">
        <v>67</v>
      </c>
    </row>
    <row r="13" spans="1:82" ht="35.1" customHeight="1">
      <c r="A13" s="5"/>
      <c r="B13" s="45" t="s">
        <v>171</v>
      </c>
      <c r="C13" s="50" t="s">
        <v>88</v>
      </c>
      <c r="D13" s="10"/>
      <c r="E13" s="12" t="s">
        <v>395</v>
      </c>
      <c r="F13" s="32" t="s">
        <v>138</v>
      </c>
      <c r="G13" s="12"/>
      <c r="H13" s="47" t="s">
        <v>153</v>
      </c>
      <c r="I13" s="77">
        <v>1</v>
      </c>
      <c r="J13" s="77">
        <v>1</v>
      </c>
      <c r="K13" s="77">
        <v>0</v>
      </c>
      <c r="L13" s="77">
        <v>0</v>
      </c>
      <c r="M13" s="77">
        <v>1</v>
      </c>
      <c r="N13" s="77">
        <v>0</v>
      </c>
      <c r="O13" s="77">
        <v>0</v>
      </c>
      <c r="P13" s="77">
        <v>0</v>
      </c>
      <c r="Q13" s="77">
        <v>0</v>
      </c>
      <c r="R13" s="77">
        <v>1</v>
      </c>
      <c r="S13" s="77">
        <v>1</v>
      </c>
      <c r="T13" s="77">
        <v>1</v>
      </c>
      <c r="U13" s="77">
        <v>1</v>
      </c>
      <c r="V13" s="77">
        <v>1</v>
      </c>
      <c r="W13" s="77">
        <v>1</v>
      </c>
      <c r="X13" s="77">
        <v>0</v>
      </c>
      <c r="Y13" s="77">
        <v>1</v>
      </c>
      <c r="Z13" s="77">
        <v>1</v>
      </c>
      <c r="AA13" s="77">
        <v>1</v>
      </c>
      <c r="AB13" s="77">
        <v>0</v>
      </c>
      <c r="AC13" s="77">
        <v>0</v>
      </c>
      <c r="AD13" s="77">
        <v>1</v>
      </c>
      <c r="AE13" s="77">
        <v>0</v>
      </c>
      <c r="AF13" s="77">
        <v>1</v>
      </c>
      <c r="AG13" s="77">
        <v>0</v>
      </c>
      <c r="AH13" s="77">
        <v>0</v>
      </c>
      <c r="AI13" s="82">
        <v>0</v>
      </c>
      <c r="AJ13" s="77">
        <v>1</v>
      </c>
      <c r="AK13" s="82">
        <v>0</v>
      </c>
      <c r="AL13" s="77">
        <v>0</v>
      </c>
      <c r="AM13" s="77">
        <v>1</v>
      </c>
      <c r="AN13" s="77">
        <v>1</v>
      </c>
      <c r="AO13" s="77">
        <v>0</v>
      </c>
      <c r="AP13" s="77">
        <v>0</v>
      </c>
      <c r="AQ13" s="77">
        <v>0</v>
      </c>
      <c r="AR13" s="77">
        <v>1</v>
      </c>
      <c r="AS13" s="77">
        <v>1</v>
      </c>
      <c r="AT13" s="77">
        <v>0</v>
      </c>
      <c r="AU13" s="77">
        <v>0</v>
      </c>
      <c r="AV13" s="77">
        <v>0</v>
      </c>
      <c r="AW13" s="77">
        <v>0</v>
      </c>
      <c r="AX13" s="77">
        <v>1</v>
      </c>
      <c r="AY13" s="77">
        <v>0</v>
      </c>
      <c r="AZ13" s="77">
        <v>1</v>
      </c>
      <c r="BA13" s="77">
        <v>0</v>
      </c>
      <c r="BB13" s="77">
        <v>0</v>
      </c>
      <c r="BC13" s="77">
        <v>1</v>
      </c>
      <c r="BD13" s="77">
        <v>0</v>
      </c>
      <c r="BE13" s="77">
        <v>1</v>
      </c>
      <c r="BF13" s="77">
        <v>1</v>
      </c>
      <c r="BG13" s="77">
        <v>0</v>
      </c>
      <c r="BH13" s="77">
        <v>1</v>
      </c>
      <c r="BI13" s="77">
        <v>0</v>
      </c>
      <c r="BJ13" s="77">
        <v>0</v>
      </c>
      <c r="BK13" s="77">
        <v>0</v>
      </c>
      <c r="BL13" s="77">
        <v>1</v>
      </c>
      <c r="BM13" s="77">
        <v>0</v>
      </c>
      <c r="BN13" s="73">
        <f t="shared" si="0"/>
        <v>26</v>
      </c>
      <c r="BO13" s="25">
        <f t="shared" si="1"/>
        <v>0</v>
      </c>
      <c r="BP13" s="72">
        <f t="shared" si="2"/>
        <v>31</v>
      </c>
      <c r="BQ13" s="1">
        <f t="shared" si="3"/>
        <v>57</v>
      </c>
      <c r="BR13" t="s">
        <v>61</v>
      </c>
    </row>
    <row r="14" spans="1:82" ht="101.1" customHeight="1">
      <c r="A14" s="9" t="s">
        <v>6</v>
      </c>
      <c r="B14" s="45" t="s">
        <v>172</v>
      </c>
      <c r="C14" s="50" t="s">
        <v>27</v>
      </c>
      <c r="E14" s="12" t="s">
        <v>396</v>
      </c>
      <c r="F14" s="32" t="s">
        <v>135</v>
      </c>
      <c r="G14" s="12"/>
      <c r="H14" t="s">
        <v>155</v>
      </c>
      <c r="I14" s="77">
        <v>1</v>
      </c>
      <c r="J14" s="77">
        <v>1</v>
      </c>
      <c r="K14" s="77">
        <v>0</v>
      </c>
      <c r="L14" s="77">
        <v>0</v>
      </c>
      <c r="M14" s="77">
        <v>1</v>
      </c>
      <c r="N14" s="77">
        <v>0</v>
      </c>
      <c r="O14" s="77">
        <v>0</v>
      </c>
      <c r="P14" s="77">
        <v>0</v>
      </c>
      <c r="Q14" s="77">
        <v>0</v>
      </c>
      <c r="R14" s="77">
        <v>1</v>
      </c>
      <c r="S14" s="77">
        <v>1</v>
      </c>
      <c r="T14" s="77">
        <v>1</v>
      </c>
      <c r="U14" s="77">
        <v>1</v>
      </c>
      <c r="V14" s="77">
        <v>1</v>
      </c>
      <c r="W14" s="77">
        <v>0</v>
      </c>
      <c r="X14" s="77">
        <v>0</v>
      </c>
      <c r="Y14" s="77">
        <v>1</v>
      </c>
      <c r="Z14" s="77">
        <v>1</v>
      </c>
      <c r="AA14" s="77">
        <v>1</v>
      </c>
      <c r="AB14" s="77">
        <v>0</v>
      </c>
      <c r="AC14" s="77">
        <v>1</v>
      </c>
      <c r="AD14" s="77">
        <v>1</v>
      </c>
      <c r="AE14" s="77">
        <v>0</v>
      </c>
      <c r="AF14" s="77">
        <v>1</v>
      </c>
      <c r="AG14" s="77">
        <v>0</v>
      </c>
      <c r="AH14" s="77">
        <v>0</v>
      </c>
      <c r="AI14" s="77">
        <v>0</v>
      </c>
      <c r="AJ14" s="77">
        <v>1</v>
      </c>
      <c r="AK14" s="82">
        <v>0</v>
      </c>
      <c r="AL14" s="77">
        <v>0</v>
      </c>
      <c r="AM14" s="77">
        <v>1</v>
      </c>
      <c r="AN14" s="77">
        <v>1</v>
      </c>
      <c r="AO14" s="77">
        <v>0</v>
      </c>
      <c r="AP14" s="77">
        <v>0</v>
      </c>
      <c r="AQ14" s="77">
        <v>0</v>
      </c>
      <c r="AR14" s="77">
        <v>1</v>
      </c>
      <c r="AS14" s="77">
        <v>1</v>
      </c>
      <c r="AT14" s="77">
        <v>0</v>
      </c>
      <c r="AU14" s="77">
        <v>0</v>
      </c>
      <c r="AV14" s="77">
        <v>0</v>
      </c>
      <c r="AW14" s="77">
        <v>0</v>
      </c>
      <c r="AX14" s="77">
        <v>1</v>
      </c>
      <c r="AY14" s="77">
        <v>0</v>
      </c>
      <c r="AZ14" s="77">
        <v>1</v>
      </c>
      <c r="BA14" s="77">
        <v>0</v>
      </c>
      <c r="BB14" s="77">
        <v>0</v>
      </c>
      <c r="BC14" s="77">
        <v>1</v>
      </c>
      <c r="BD14" s="77">
        <v>-1</v>
      </c>
      <c r="BE14" s="77">
        <v>1</v>
      </c>
      <c r="BF14" s="77">
        <v>1</v>
      </c>
      <c r="BG14" s="77">
        <v>1</v>
      </c>
      <c r="BH14" s="77">
        <v>1</v>
      </c>
      <c r="BI14" s="77">
        <v>1</v>
      </c>
      <c r="BJ14" s="77">
        <v>0</v>
      </c>
      <c r="BK14" s="77">
        <v>1</v>
      </c>
      <c r="BL14" s="77">
        <v>1</v>
      </c>
      <c r="BM14" s="77">
        <v>0</v>
      </c>
      <c r="BN14" s="71">
        <f t="shared" si="0"/>
        <v>29</v>
      </c>
      <c r="BO14" s="25">
        <f t="shared" si="1"/>
        <v>1</v>
      </c>
      <c r="BP14" s="25">
        <f t="shared" si="2"/>
        <v>27</v>
      </c>
      <c r="BQ14" s="1">
        <f t="shared" si="3"/>
        <v>57</v>
      </c>
      <c r="BR14" t="s">
        <v>66</v>
      </c>
    </row>
    <row r="15" spans="1:82" ht="27.75" customHeight="1">
      <c r="A15" s="9"/>
      <c r="B15" s="45" t="s">
        <v>173</v>
      </c>
      <c r="C15" s="50" t="s">
        <v>28</v>
      </c>
      <c r="E15" s="12" t="s">
        <v>117</v>
      </c>
      <c r="F15" s="32" t="s">
        <v>140</v>
      </c>
      <c r="G15" s="12"/>
      <c r="H15" t="s">
        <v>156</v>
      </c>
      <c r="I15" s="77">
        <v>1</v>
      </c>
      <c r="J15" s="77">
        <v>1</v>
      </c>
      <c r="K15" s="77">
        <v>0</v>
      </c>
      <c r="L15" s="77">
        <v>0</v>
      </c>
      <c r="M15" s="77">
        <v>1</v>
      </c>
      <c r="N15" s="77">
        <v>0</v>
      </c>
      <c r="O15" s="77">
        <v>0</v>
      </c>
      <c r="P15" s="77">
        <v>0</v>
      </c>
      <c r="Q15" s="77">
        <v>0</v>
      </c>
      <c r="R15" s="77">
        <v>1</v>
      </c>
      <c r="S15" s="77">
        <v>1</v>
      </c>
      <c r="T15" s="77">
        <v>1</v>
      </c>
      <c r="U15" s="77">
        <v>1</v>
      </c>
      <c r="V15" s="77">
        <v>1</v>
      </c>
      <c r="W15" s="77">
        <v>0</v>
      </c>
      <c r="X15" s="77">
        <v>0</v>
      </c>
      <c r="Y15" s="77">
        <v>1</v>
      </c>
      <c r="Z15" s="77">
        <v>1</v>
      </c>
      <c r="AA15" s="77">
        <v>1</v>
      </c>
      <c r="AB15" s="77">
        <v>0</v>
      </c>
      <c r="AC15" s="77">
        <v>0</v>
      </c>
      <c r="AD15" s="77">
        <v>1</v>
      </c>
      <c r="AE15" s="77">
        <v>0</v>
      </c>
      <c r="AF15" s="77">
        <v>1</v>
      </c>
      <c r="AG15" s="77">
        <v>0</v>
      </c>
      <c r="AH15" s="77">
        <v>0</v>
      </c>
      <c r="AI15" s="77">
        <v>0</v>
      </c>
      <c r="AJ15" s="77">
        <v>1</v>
      </c>
      <c r="AK15" s="77">
        <v>0</v>
      </c>
      <c r="AL15" s="77">
        <v>0</v>
      </c>
      <c r="AM15" s="77">
        <v>1</v>
      </c>
      <c r="AN15" s="77">
        <v>1</v>
      </c>
      <c r="AO15" s="77">
        <v>0</v>
      </c>
      <c r="AP15" s="77">
        <v>0</v>
      </c>
      <c r="AQ15" s="77">
        <v>0</v>
      </c>
      <c r="AR15" s="77">
        <v>1</v>
      </c>
      <c r="AS15" s="77">
        <v>1</v>
      </c>
      <c r="AT15" s="77">
        <v>0</v>
      </c>
      <c r="AU15" s="77">
        <v>0</v>
      </c>
      <c r="AV15" s="77">
        <v>0</v>
      </c>
      <c r="AW15" s="77">
        <v>0</v>
      </c>
      <c r="AX15" s="77">
        <v>1</v>
      </c>
      <c r="AY15" s="77">
        <v>0</v>
      </c>
      <c r="AZ15" s="77">
        <v>1</v>
      </c>
      <c r="BA15" s="77">
        <v>0</v>
      </c>
      <c r="BB15" s="77">
        <v>0</v>
      </c>
      <c r="BC15" s="77">
        <v>1</v>
      </c>
      <c r="BD15" s="77">
        <v>-1</v>
      </c>
      <c r="BE15" s="77">
        <v>1</v>
      </c>
      <c r="BF15" s="77">
        <v>1</v>
      </c>
      <c r="BG15" s="77">
        <v>1</v>
      </c>
      <c r="BH15" s="77">
        <v>1</v>
      </c>
      <c r="BI15" s="77">
        <v>1</v>
      </c>
      <c r="BJ15" s="77">
        <v>0</v>
      </c>
      <c r="BK15" s="77">
        <v>1</v>
      </c>
      <c r="BL15" s="77">
        <v>1</v>
      </c>
      <c r="BM15" s="77">
        <v>0</v>
      </c>
      <c r="BN15" s="71">
        <f t="shared" si="0"/>
        <v>28</v>
      </c>
      <c r="BO15" s="25">
        <f t="shared" si="1"/>
        <v>1</v>
      </c>
      <c r="BP15" s="25">
        <f t="shared" si="2"/>
        <v>28</v>
      </c>
      <c r="BQ15" s="1">
        <f t="shared" si="3"/>
        <v>57</v>
      </c>
      <c r="BR15" t="s">
        <v>82</v>
      </c>
    </row>
    <row r="16" spans="1:82" ht="27.75" customHeight="1">
      <c r="A16" s="9"/>
      <c r="B16" s="45" t="s">
        <v>174</v>
      </c>
      <c r="C16" s="50" t="s">
        <v>102</v>
      </c>
      <c r="E16" s="21" t="s">
        <v>79</v>
      </c>
      <c r="F16" s="33"/>
      <c r="G16" s="21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25"/>
      <c r="BO16" s="25"/>
      <c r="BP16" s="25"/>
      <c r="BQ16" s="1"/>
      <c r="BR16" s="23"/>
    </row>
    <row r="17" spans="1:82" ht="27.75" customHeight="1">
      <c r="A17" s="9"/>
      <c r="B17" s="45" t="s">
        <v>175</v>
      </c>
      <c r="C17" s="50" t="s">
        <v>103</v>
      </c>
      <c r="E17" s="11" t="s">
        <v>118</v>
      </c>
      <c r="F17" s="31" t="s">
        <v>128</v>
      </c>
      <c r="G17" s="11"/>
      <c r="H17" t="s">
        <v>157</v>
      </c>
      <c r="I17" s="77">
        <v>1</v>
      </c>
      <c r="J17" s="77">
        <v>1</v>
      </c>
      <c r="K17" s="77">
        <v>0</v>
      </c>
      <c r="L17" s="82">
        <v>0</v>
      </c>
      <c r="M17" s="77">
        <v>1</v>
      </c>
      <c r="N17" s="77">
        <v>0</v>
      </c>
      <c r="O17" s="77">
        <v>0</v>
      </c>
      <c r="P17" s="77">
        <v>0</v>
      </c>
      <c r="Q17" s="77">
        <v>0</v>
      </c>
      <c r="R17" s="77">
        <v>1</v>
      </c>
      <c r="S17" s="77">
        <v>1</v>
      </c>
      <c r="T17" s="77">
        <v>1</v>
      </c>
      <c r="U17" s="77">
        <v>1</v>
      </c>
      <c r="V17" s="77">
        <v>1</v>
      </c>
      <c r="W17" s="77">
        <v>0</v>
      </c>
      <c r="X17" s="77">
        <v>0</v>
      </c>
      <c r="Y17" s="77">
        <v>1</v>
      </c>
      <c r="Z17" s="77">
        <v>1</v>
      </c>
      <c r="AA17" s="77">
        <v>1</v>
      </c>
      <c r="AB17" s="77">
        <v>0</v>
      </c>
      <c r="AC17" s="77">
        <v>0</v>
      </c>
      <c r="AD17" s="77">
        <v>1</v>
      </c>
      <c r="AE17" s="77">
        <v>0</v>
      </c>
      <c r="AF17" s="77">
        <v>1</v>
      </c>
      <c r="AG17" s="77">
        <v>0</v>
      </c>
      <c r="AH17" s="77">
        <v>0</v>
      </c>
      <c r="AI17" s="77">
        <v>0</v>
      </c>
      <c r="AJ17" s="77">
        <v>1</v>
      </c>
      <c r="AK17" s="77">
        <v>1</v>
      </c>
      <c r="AL17" s="77">
        <v>0</v>
      </c>
      <c r="AM17" s="77">
        <v>1</v>
      </c>
      <c r="AN17" s="77">
        <v>1</v>
      </c>
      <c r="AO17" s="77">
        <v>0</v>
      </c>
      <c r="AP17" s="77">
        <v>0</v>
      </c>
      <c r="AQ17" s="77">
        <v>0</v>
      </c>
      <c r="AR17" s="77">
        <v>1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-1</v>
      </c>
      <c r="AY17" s="77">
        <v>0</v>
      </c>
      <c r="AZ17" s="77">
        <v>1</v>
      </c>
      <c r="BA17" s="77">
        <v>0</v>
      </c>
      <c r="BB17" s="77">
        <v>0</v>
      </c>
      <c r="BC17" s="77">
        <v>1</v>
      </c>
      <c r="BD17" s="77">
        <v>-1</v>
      </c>
      <c r="BE17" s="77">
        <v>1</v>
      </c>
      <c r="BF17" s="77">
        <v>1</v>
      </c>
      <c r="BG17" s="77">
        <v>0</v>
      </c>
      <c r="BH17" s="77">
        <v>1</v>
      </c>
      <c r="BI17" s="77">
        <v>1</v>
      </c>
      <c r="BJ17" s="77">
        <v>0</v>
      </c>
      <c r="BK17" s="77">
        <v>0</v>
      </c>
      <c r="BL17" s="77">
        <v>1</v>
      </c>
      <c r="BM17" s="77">
        <v>0</v>
      </c>
      <c r="BN17" s="25">
        <f t="shared" ref="BN17:BN22" si="4">COUNTIF(I17:BM17,"&gt;"&amp;0)</f>
        <v>25</v>
      </c>
      <c r="BO17" s="74">
        <f t="shared" ref="BO17:BO22" si="5">COUNTIF(I17:BM17,"&lt;"&amp;0)</f>
        <v>2</v>
      </c>
      <c r="BP17" s="25">
        <f t="shared" ref="BP17:BP22" si="6">COUNTIF(I17:BM17,"="&amp;0)</f>
        <v>30</v>
      </c>
      <c r="BQ17" s="1">
        <f t="shared" ref="BQ17:BQ22" si="7">BN17+BO17+BP17</f>
        <v>57</v>
      </c>
      <c r="BR17" t="s">
        <v>81</v>
      </c>
    </row>
    <row r="18" spans="1:82" ht="27.75" customHeight="1">
      <c r="A18" s="9"/>
      <c r="B18" s="45" t="s">
        <v>176</v>
      </c>
      <c r="C18" s="50" t="s">
        <v>29</v>
      </c>
      <c r="E18" s="12" t="s">
        <v>397</v>
      </c>
      <c r="F18" s="32" t="s">
        <v>127</v>
      </c>
      <c r="G18" s="12"/>
      <c r="H18" t="s">
        <v>158</v>
      </c>
      <c r="I18" s="77">
        <v>1</v>
      </c>
      <c r="J18" s="77">
        <v>1</v>
      </c>
      <c r="K18" s="77">
        <v>0</v>
      </c>
      <c r="L18" s="77">
        <v>0</v>
      </c>
      <c r="M18" s="77">
        <v>1</v>
      </c>
      <c r="N18" s="77">
        <v>0</v>
      </c>
      <c r="O18" s="77">
        <v>0</v>
      </c>
      <c r="P18" s="77">
        <v>0</v>
      </c>
      <c r="Q18" s="77">
        <v>0</v>
      </c>
      <c r="R18" s="77">
        <v>1</v>
      </c>
      <c r="S18" s="77">
        <v>1</v>
      </c>
      <c r="T18" s="77">
        <v>1</v>
      </c>
      <c r="U18" s="77">
        <v>1</v>
      </c>
      <c r="V18" s="77">
        <v>1</v>
      </c>
      <c r="W18" s="77">
        <v>0</v>
      </c>
      <c r="X18" s="77">
        <v>0</v>
      </c>
      <c r="Y18" s="77">
        <v>1</v>
      </c>
      <c r="Z18" s="77">
        <v>1</v>
      </c>
      <c r="AA18" s="77">
        <v>1</v>
      </c>
      <c r="AB18" s="77">
        <v>0</v>
      </c>
      <c r="AC18" s="77">
        <v>0</v>
      </c>
      <c r="AD18" s="77">
        <v>1</v>
      </c>
      <c r="AE18" s="77">
        <v>0</v>
      </c>
      <c r="AF18" s="77">
        <v>1</v>
      </c>
      <c r="AG18" s="77">
        <v>0</v>
      </c>
      <c r="AH18" s="77">
        <v>0</v>
      </c>
      <c r="AI18" s="77">
        <v>0</v>
      </c>
      <c r="AJ18" s="77">
        <v>1</v>
      </c>
      <c r="AK18" s="77">
        <v>1</v>
      </c>
      <c r="AL18" s="77">
        <v>0</v>
      </c>
      <c r="AM18" s="77">
        <v>1</v>
      </c>
      <c r="AN18" s="77">
        <v>1</v>
      </c>
      <c r="AO18" s="77">
        <v>0</v>
      </c>
      <c r="AP18" s="77">
        <v>0</v>
      </c>
      <c r="AQ18" s="77">
        <v>0</v>
      </c>
      <c r="AR18" s="77">
        <v>1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1</v>
      </c>
      <c r="BA18" s="77">
        <v>-1</v>
      </c>
      <c r="BB18" s="77">
        <v>0</v>
      </c>
      <c r="BC18" s="77">
        <v>1</v>
      </c>
      <c r="BD18" s="77">
        <v>-1</v>
      </c>
      <c r="BE18" s="77">
        <v>1</v>
      </c>
      <c r="BF18" s="77">
        <v>-1</v>
      </c>
      <c r="BG18" s="77">
        <v>0</v>
      </c>
      <c r="BH18" s="77">
        <v>1</v>
      </c>
      <c r="BI18" s="77">
        <v>1</v>
      </c>
      <c r="BJ18" s="77">
        <v>0</v>
      </c>
      <c r="BK18" s="77">
        <v>1</v>
      </c>
      <c r="BL18" s="77">
        <v>1</v>
      </c>
      <c r="BM18" s="77">
        <v>0</v>
      </c>
      <c r="BN18" s="25">
        <f t="shared" si="4"/>
        <v>25</v>
      </c>
      <c r="BO18" s="74">
        <f t="shared" si="5"/>
        <v>3</v>
      </c>
      <c r="BP18" s="25">
        <f t="shared" si="6"/>
        <v>29</v>
      </c>
      <c r="BQ18" s="1">
        <f t="shared" si="7"/>
        <v>57</v>
      </c>
      <c r="BR18" s="38" t="s">
        <v>83</v>
      </c>
    </row>
    <row r="19" spans="1:82" ht="27.75" customHeight="1">
      <c r="A19" s="9"/>
      <c r="B19" s="45" t="s">
        <v>177</v>
      </c>
      <c r="C19" s="50" t="s">
        <v>30</v>
      </c>
      <c r="E19" s="12" t="s">
        <v>119</v>
      </c>
      <c r="F19" s="32" t="s">
        <v>134</v>
      </c>
      <c r="G19" s="12"/>
      <c r="I19" s="77">
        <v>1</v>
      </c>
      <c r="J19" s="77">
        <v>1</v>
      </c>
      <c r="K19" s="77">
        <v>0</v>
      </c>
      <c r="L19" s="77">
        <v>0</v>
      </c>
      <c r="M19" s="77">
        <v>1</v>
      </c>
      <c r="N19" s="77">
        <v>0</v>
      </c>
      <c r="O19" s="77">
        <v>0</v>
      </c>
      <c r="P19" s="77">
        <v>0</v>
      </c>
      <c r="Q19" s="77">
        <v>0</v>
      </c>
      <c r="R19" s="77">
        <v>1</v>
      </c>
      <c r="S19" s="77">
        <v>1</v>
      </c>
      <c r="T19" s="77">
        <v>1</v>
      </c>
      <c r="U19" s="77">
        <v>1</v>
      </c>
      <c r="V19" s="77">
        <v>1</v>
      </c>
      <c r="W19" s="77">
        <v>0</v>
      </c>
      <c r="X19" s="77">
        <v>0</v>
      </c>
      <c r="Y19" s="77">
        <v>1</v>
      </c>
      <c r="Z19" s="77">
        <v>1</v>
      </c>
      <c r="AA19" s="77">
        <v>1</v>
      </c>
      <c r="AB19" s="77">
        <v>0</v>
      </c>
      <c r="AC19" s="77">
        <v>0</v>
      </c>
      <c r="AD19" s="77">
        <v>1</v>
      </c>
      <c r="AE19" s="77">
        <v>0</v>
      </c>
      <c r="AF19" s="77">
        <v>1</v>
      </c>
      <c r="AG19" s="77">
        <v>0</v>
      </c>
      <c r="AH19" s="77">
        <v>0</v>
      </c>
      <c r="AI19" s="77">
        <v>0</v>
      </c>
      <c r="AJ19" s="77">
        <v>1</v>
      </c>
      <c r="AK19" s="77">
        <v>1</v>
      </c>
      <c r="AL19" s="77">
        <v>0</v>
      </c>
      <c r="AM19" s="77">
        <v>1</v>
      </c>
      <c r="AN19" s="77">
        <v>1</v>
      </c>
      <c r="AO19" s="77">
        <v>0</v>
      </c>
      <c r="AP19" s="77">
        <v>0</v>
      </c>
      <c r="AQ19" s="77">
        <v>0</v>
      </c>
      <c r="AR19" s="77">
        <v>1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1</v>
      </c>
      <c r="AY19" s="77">
        <v>0</v>
      </c>
      <c r="AZ19" s="77">
        <v>1</v>
      </c>
      <c r="BA19" s="77">
        <v>0</v>
      </c>
      <c r="BB19" s="77">
        <v>0</v>
      </c>
      <c r="BC19" s="77">
        <v>1</v>
      </c>
      <c r="BD19" s="77">
        <v>1</v>
      </c>
      <c r="BE19" s="77">
        <v>1</v>
      </c>
      <c r="BF19" s="77">
        <v>1</v>
      </c>
      <c r="BG19" s="77">
        <v>0</v>
      </c>
      <c r="BH19" s="77">
        <v>1</v>
      </c>
      <c r="BI19" s="77">
        <v>1</v>
      </c>
      <c r="BJ19" s="77">
        <v>0</v>
      </c>
      <c r="BK19" s="77">
        <v>1</v>
      </c>
      <c r="BL19" s="77">
        <v>1</v>
      </c>
      <c r="BM19" s="77">
        <v>0</v>
      </c>
      <c r="BN19" s="71">
        <f t="shared" si="4"/>
        <v>28</v>
      </c>
      <c r="BO19" s="25">
        <f t="shared" si="5"/>
        <v>0</v>
      </c>
      <c r="BP19" s="25">
        <f t="shared" si="6"/>
        <v>29</v>
      </c>
      <c r="BQ19" s="1">
        <f t="shared" si="7"/>
        <v>57</v>
      </c>
      <c r="BR19" s="38" t="s">
        <v>84</v>
      </c>
    </row>
    <row r="20" spans="1:82" ht="27.75" customHeight="1">
      <c r="A20" s="9"/>
      <c r="B20" s="45" t="s">
        <v>178</v>
      </c>
      <c r="C20" s="50" t="s">
        <v>31</v>
      </c>
      <c r="E20" s="12" t="s">
        <v>120</v>
      </c>
      <c r="F20" s="32" t="s">
        <v>129</v>
      </c>
      <c r="G20" s="12"/>
      <c r="H20" t="s">
        <v>238</v>
      </c>
      <c r="I20" s="77">
        <v>1</v>
      </c>
      <c r="J20" s="77">
        <v>1</v>
      </c>
      <c r="K20" s="77">
        <v>0</v>
      </c>
      <c r="L20" s="77">
        <v>0</v>
      </c>
      <c r="M20" s="77">
        <v>1</v>
      </c>
      <c r="N20" s="77">
        <v>0</v>
      </c>
      <c r="O20" s="77">
        <v>0</v>
      </c>
      <c r="P20" s="77">
        <v>0</v>
      </c>
      <c r="Q20" s="77">
        <v>0</v>
      </c>
      <c r="R20" s="77">
        <v>1</v>
      </c>
      <c r="S20" s="77">
        <v>1</v>
      </c>
      <c r="T20" s="77">
        <v>1</v>
      </c>
      <c r="U20" s="77">
        <v>1</v>
      </c>
      <c r="V20" s="77">
        <v>1</v>
      </c>
      <c r="W20" s="77">
        <v>0</v>
      </c>
      <c r="X20" s="77">
        <v>0</v>
      </c>
      <c r="Y20" s="77">
        <v>1</v>
      </c>
      <c r="Z20" s="77">
        <v>1</v>
      </c>
      <c r="AA20" s="77">
        <v>1</v>
      </c>
      <c r="AB20" s="77">
        <v>0</v>
      </c>
      <c r="AC20" s="77">
        <v>0</v>
      </c>
      <c r="AD20" s="77">
        <v>1</v>
      </c>
      <c r="AE20" s="77">
        <v>0</v>
      </c>
      <c r="AF20" s="77">
        <v>1</v>
      </c>
      <c r="AG20" s="77">
        <v>0</v>
      </c>
      <c r="AH20" s="77">
        <v>0</v>
      </c>
      <c r="AI20" s="77">
        <v>0</v>
      </c>
      <c r="AJ20" s="77">
        <v>1</v>
      </c>
      <c r="AK20" s="77">
        <v>1</v>
      </c>
      <c r="AL20" s="77">
        <v>0</v>
      </c>
      <c r="AM20" s="77">
        <v>1</v>
      </c>
      <c r="AN20" s="77">
        <v>1</v>
      </c>
      <c r="AO20" s="77">
        <v>0</v>
      </c>
      <c r="AP20" s="77">
        <v>0</v>
      </c>
      <c r="AQ20" s="77">
        <v>0</v>
      </c>
      <c r="AR20" s="77">
        <v>1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1</v>
      </c>
      <c r="AY20" s="77">
        <v>0</v>
      </c>
      <c r="AZ20" s="77">
        <v>1</v>
      </c>
      <c r="BA20" s="77">
        <v>0</v>
      </c>
      <c r="BB20" s="77">
        <v>0</v>
      </c>
      <c r="BC20" s="77">
        <v>1</v>
      </c>
      <c r="BD20" s="77">
        <v>1</v>
      </c>
      <c r="BE20" s="77">
        <v>1</v>
      </c>
      <c r="BF20" s="77">
        <v>1</v>
      </c>
      <c r="BG20" s="77">
        <v>0</v>
      </c>
      <c r="BH20" s="77">
        <v>1</v>
      </c>
      <c r="BI20" s="77">
        <v>1</v>
      </c>
      <c r="BJ20" s="77">
        <v>0</v>
      </c>
      <c r="BK20" s="77">
        <v>1</v>
      </c>
      <c r="BL20" s="77">
        <v>1</v>
      </c>
      <c r="BM20" s="77">
        <v>0</v>
      </c>
      <c r="BN20" s="71">
        <f t="shared" si="4"/>
        <v>28</v>
      </c>
      <c r="BO20" s="25">
        <f t="shared" si="5"/>
        <v>0</v>
      </c>
      <c r="BP20" s="25">
        <f t="shared" si="6"/>
        <v>29</v>
      </c>
      <c r="BQ20" s="1">
        <f t="shared" si="7"/>
        <v>57</v>
      </c>
      <c r="BR20" s="38" t="s">
        <v>85</v>
      </c>
    </row>
    <row r="21" spans="1:82" ht="27.75" customHeight="1">
      <c r="A21" s="9"/>
      <c r="B21" s="45" t="s">
        <v>179</v>
      </c>
      <c r="C21" s="50" t="s">
        <v>32</v>
      </c>
      <c r="E21" s="12" t="s">
        <v>121</v>
      </c>
      <c r="F21" s="32" t="s">
        <v>99</v>
      </c>
      <c r="G21" s="12"/>
      <c r="I21" s="77">
        <v>1</v>
      </c>
      <c r="J21" s="77">
        <v>1</v>
      </c>
      <c r="K21" s="77">
        <v>0</v>
      </c>
      <c r="L21" s="77">
        <v>0</v>
      </c>
      <c r="M21" s="77">
        <v>1</v>
      </c>
      <c r="N21" s="77">
        <v>0</v>
      </c>
      <c r="O21" s="77">
        <v>0</v>
      </c>
      <c r="P21" s="77">
        <v>0</v>
      </c>
      <c r="Q21" s="77">
        <v>0</v>
      </c>
      <c r="R21" s="77">
        <v>1</v>
      </c>
      <c r="S21" s="77">
        <v>1</v>
      </c>
      <c r="T21" s="77">
        <v>1</v>
      </c>
      <c r="U21" s="77">
        <v>1</v>
      </c>
      <c r="V21" s="77">
        <v>1</v>
      </c>
      <c r="W21" s="77">
        <v>0</v>
      </c>
      <c r="X21" s="77">
        <v>0</v>
      </c>
      <c r="Y21" s="77">
        <v>1</v>
      </c>
      <c r="Z21" s="77">
        <v>1</v>
      </c>
      <c r="AA21" s="77">
        <v>1</v>
      </c>
      <c r="AB21" s="77">
        <v>0</v>
      </c>
      <c r="AC21" s="77">
        <v>0</v>
      </c>
      <c r="AD21" s="77">
        <v>1</v>
      </c>
      <c r="AE21" s="77">
        <v>0</v>
      </c>
      <c r="AF21" s="77">
        <v>1</v>
      </c>
      <c r="AG21" s="77">
        <v>0</v>
      </c>
      <c r="AH21" s="77">
        <v>0</v>
      </c>
      <c r="AI21" s="77">
        <v>0</v>
      </c>
      <c r="AJ21" s="77">
        <v>1</v>
      </c>
      <c r="AK21" s="77">
        <v>0</v>
      </c>
      <c r="AL21" s="77">
        <v>0</v>
      </c>
      <c r="AM21" s="77">
        <v>1</v>
      </c>
      <c r="AN21" s="77">
        <v>1</v>
      </c>
      <c r="AO21" s="77">
        <v>0</v>
      </c>
      <c r="AP21" s="77">
        <v>0</v>
      </c>
      <c r="AQ21" s="77">
        <v>0</v>
      </c>
      <c r="AR21" s="77">
        <v>1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1</v>
      </c>
      <c r="AY21" s="77">
        <v>0</v>
      </c>
      <c r="AZ21" s="77">
        <v>1</v>
      </c>
      <c r="BA21" s="77">
        <v>0</v>
      </c>
      <c r="BB21" s="77">
        <v>0</v>
      </c>
      <c r="BC21" s="77">
        <v>1</v>
      </c>
      <c r="BD21" s="77">
        <v>1</v>
      </c>
      <c r="BE21" s="77">
        <v>1</v>
      </c>
      <c r="BF21" s="77">
        <v>1</v>
      </c>
      <c r="BG21" s="77">
        <v>0</v>
      </c>
      <c r="BH21" s="77">
        <v>1</v>
      </c>
      <c r="BI21" s="77">
        <v>1</v>
      </c>
      <c r="BJ21" s="77">
        <v>0</v>
      </c>
      <c r="BK21" s="77">
        <v>1</v>
      </c>
      <c r="BL21" s="77">
        <v>1</v>
      </c>
      <c r="BM21" s="77">
        <v>0</v>
      </c>
      <c r="BN21" s="73">
        <f t="shared" si="4"/>
        <v>27</v>
      </c>
      <c r="BO21" s="25">
        <f t="shared" si="5"/>
        <v>0</v>
      </c>
      <c r="BP21" s="72">
        <f t="shared" si="6"/>
        <v>30</v>
      </c>
      <c r="BQ21" s="1">
        <f t="shared" si="7"/>
        <v>57</v>
      </c>
      <c r="BR21" s="38" t="s">
        <v>89</v>
      </c>
    </row>
    <row r="22" spans="1:82" ht="27.75" customHeight="1">
      <c r="A22" s="9"/>
      <c r="B22" s="45" t="s">
        <v>180</v>
      </c>
      <c r="C22" s="50" t="s">
        <v>104</v>
      </c>
      <c r="E22" s="12" t="s">
        <v>122</v>
      </c>
      <c r="F22" s="32" t="s">
        <v>130</v>
      </c>
      <c r="G22" s="13"/>
      <c r="H22" t="s">
        <v>238</v>
      </c>
      <c r="I22" s="77">
        <v>1</v>
      </c>
      <c r="J22" s="77">
        <v>1</v>
      </c>
      <c r="K22" s="77">
        <v>0</v>
      </c>
      <c r="L22" s="77">
        <v>0</v>
      </c>
      <c r="M22" s="77">
        <v>1</v>
      </c>
      <c r="N22" s="77">
        <v>0</v>
      </c>
      <c r="O22" s="77">
        <v>0</v>
      </c>
      <c r="P22" s="77">
        <v>0</v>
      </c>
      <c r="Q22" s="77">
        <v>0</v>
      </c>
      <c r="R22" s="77">
        <v>1</v>
      </c>
      <c r="S22" s="77">
        <v>1</v>
      </c>
      <c r="T22" s="77">
        <v>1</v>
      </c>
      <c r="U22" s="77">
        <v>1</v>
      </c>
      <c r="V22" s="77">
        <v>1</v>
      </c>
      <c r="W22" s="77">
        <v>0</v>
      </c>
      <c r="X22" s="77">
        <v>0</v>
      </c>
      <c r="Y22" s="77">
        <v>1</v>
      </c>
      <c r="Z22" s="77">
        <v>1</v>
      </c>
      <c r="AA22" s="77">
        <v>1</v>
      </c>
      <c r="AB22" s="77">
        <v>0</v>
      </c>
      <c r="AC22" s="77">
        <v>0</v>
      </c>
      <c r="AD22" s="77">
        <v>1</v>
      </c>
      <c r="AE22" s="77">
        <v>0</v>
      </c>
      <c r="AF22" s="77">
        <v>1</v>
      </c>
      <c r="AG22" s="77">
        <v>0</v>
      </c>
      <c r="AH22" s="77">
        <v>0</v>
      </c>
      <c r="AI22" s="77">
        <v>0</v>
      </c>
      <c r="AJ22" s="77">
        <v>1</v>
      </c>
      <c r="AK22" s="77">
        <v>1</v>
      </c>
      <c r="AL22" s="77">
        <v>0</v>
      </c>
      <c r="AM22" s="77">
        <v>1</v>
      </c>
      <c r="AN22" s="77">
        <v>1</v>
      </c>
      <c r="AO22" s="77">
        <v>0</v>
      </c>
      <c r="AP22" s="77">
        <v>0</v>
      </c>
      <c r="AQ22" s="77">
        <v>0</v>
      </c>
      <c r="AR22" s="77">
        <v>1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1</v>
      </c>
      <c r="AY22" s="77">
        <v>0</v>
      </c>
      <c r="AZ22" s="77">
        <v>1</v>
      </c>
      <c r="BA22" s="77">
        <v>0</v>
      </c>
      <c r="BB22" s="77">
        <v>0</v>
      </c>
      <c r="BC22" s="77">
        <v>1</v>
      </c>
      <c r="BD22" s="77">
        <v>1</v>
      </c>
      <c r="BE22" s="77">
        <v>1</v>
      </c>
      <c r="BF22" s="77">
        <v>1</v>
      </c>
      <c r="BG22" s="77">
        <v>0</v>
      </c>
      <c r="BH22" s="77">
        <v>1</v>
      </c>
      <c r="BI22" s="77">
        <v>1</v>
      </c>
      <c r="BJ22" s="83">
        <v>0</v>
      </c>
      <c r="BK22" s="83">
        <v>0</v>
      </c>
      <c r="BL22" s="83">
        <v>1</v>
      </c>
      <c r="BM22" s="77">
        <v>0</v>
      </c>
      <c r="BN22" s="71">
        <f t="shared" si="4"/>
        <v>27</v>
      </c>
      <c r="BO22" s="25">
        <f t="shared" si="5"/>
        <v>0</v>
      </c>
      <c r="BP22" s="25">
        <f t="shared" si="6"/>
        <v>30</v>
      </c>
      <c r="BQ22" s="1">
        <f t="shared" si="7"/>
        <v>57</v>
      </c>
      <c r="BR22" t="s">
        <v>90</v>
      </c>
    </row>
    <row r="23" spans="1:82" ht="27.75" customHeight="1">
      <c r="A23" s="9"/>
      <c r="B23" s="45" t="s">
        <v>181</v>
      </c>
      <c r="C23" s="50" t="s">
        <v>105</v>
      </c>
      <c r="E23" s="21" t="s">
        <v>91</v>
      </c>
      <c r="F23" s="34"/>
      <c r="G23" s="23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25"/>
      <c r="BO23" s="25"/>
      <c r="BP23" s="25"/>
      <c r="BQ23" s="1"/>
      <c r="BR23" s="23"/>
    </row>
    <row r="24" spans="1:82" ht="27.75" customHeight="1">
      <c r="A24" s="9"/>
      <c r="B24" s="45" t="s">
        <v>182</v>
      </c>
      <c r="C24" s="50" t="s">
        <v>33</v>
      </c>
      <c r="E24" s="24" t="s">
        <v>398</v>
      </c>
      <c r="F24" s="32" t="s">
        <v>99</v>
      </c>
      <c r="H24" t="s">
        <v>159</v>
      </c>
      <c r="I24" s="77">
        <v>1</v>
      </c>
      <c r="J24" s="77">
        <v>1</v>
      </c>
      <c r="K24" s="77">
        <v>0</v>
      </c>
      <c r="L24" s="77">
        <v>0</v>
      </c>
      <c r="M24" s="77">
        <v>1</v>
      </c>
      <c r="N24" s="77">
        <v>0</v>
      </c>
      <c r="O24" s="77">
        <v>0</v>
      </c>
      <c r="P24" s="77">
        <v>0</v>
      </c>
      <c r="Q24" s="77">
        <v>0</v>
      </c>
      <c r="R24" s="77">
        <v>1</v>
      </c>
      <c r="S24" s="77">
        <v>1</v>
      </c>
      <c r="T24" s="77">
        <v>1</v>
      </c>
      <c r="U24" s="77">
        <v>1</v>
      </c>
      <c r="V24" s="77">
        <v>1</v>
      </c>
      <c r="W24" s="77">
        <v>0</v>
      </c>
      <c r="X24" s="77">
        <v>0</v>
      </c>
      <c r="Y24" s="77">
        <v>1</v>
      </c>
      <c r="Z24" s="77">
        <v>1</v>
      </c>
      <c r="AA24" s="77">
        <v>1</v>
      </c>
      <c r="AB24" s="77">
        <v>0</v>
      </c>
      <c r="AC24" s="77">
        <v>1</v>
      </c>
      <c r="AD24" s="77">
        <v>1</v>
      </c>
      <c r="AE24" s="77">
        <v>0</v>
      </c>
      <c r="AF24" s="77">
        <v>1</v>
      </c>
      <c r="AG24" s="77">
        <v>0</v>
      </c>
      <c r="AH24" s="77">
        <v>0</v>
      </c>
      <c r="AI24" s="77">
        <v>0</v>
      </c>
      <c r="AJ24" s="77">
        <v>1</v>
      </c>
      <c r="AK24" s="77">
        <v>0</v>
      </c>
      <c r="AL24" s="77">
        <v>0</v>
      </c>
      <c r="AM24" s="77">
        <v>1</v>
      </c>
      <c r="AN24" s="77">
        <v>1</v>
      </c>
      <c r="AO24" s="77">
        <v>0</v>
      </c>
      <c r="AP24" s="77">
        <v>0</v>
      </c>
      <c r="AQ24" s="77">
        <v>0</v>
      </c>
      <c r="AR24" s="77">
        <v>1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1</v>
      </c>
      <c r="AY24" s="77">
        <v>0</v>
      </c>
      <c r="AZ24" s="77">
        <v>1</v>
      </c>
      <c r="BA24" s="77">
        <v>0</v>
      </c>
      <c r="BB24" s="77">
        <v>0</v>
      </c>
      <c r="BC24" s="77">
        <v>1</v>
      </c>
      <c r="BD24" s="77">
        <v>0</v>
      </c>
      <c r="BE24" s="77">
        <v>1</v>
      </c>
      <c r="BF24" s="77">
        <v>1</v>
      </c>
      <c r="BG24" s="77">
        <v>0</v>
      </c>
      <c r="BH24" s="77">
        <v>-1</v>
      </c>
      <c r="BI24" s="77">
        <v>1</v>
      </c>
      <c r="BJ24" s="77">
        <v>0</v>
      </c>
      <c r="BK24" s="77">
        <v>0</v>
      </c>
      <c r="BL24" s="77">
        <v>-1</v>
      </c>
      <c r="BM24" s="77">
        <v>0</v>
      </c>
      <c r="BN24" s="25">
        <f t="shared" ref="BN24:BN29" si="8">COUNTIF(I24:BM24,"&gt;"&amp;0)</f>
        <v>24</v>
      </c>
      <c r="BO24" s="25">
        <f t="shared" ref="BO24:BO29" si="9">COUNTIF(I24:BM24,"&lt;"&amp;0)</f>
        <v>2</v>
      </c>
      <c r="BP24" s="72">
        <f t="shared" ref="BP24:BP29" si="10">COUNTIF(I24:BM24,"="&amp;0)</f>
        <v>31</v>
      </c>
      <c r="BQ24" s="1">
        <f t="shared" ref="BQ24:BQ29" si="11">BN24+BO24+BP24</f>
        <v>57</v>
      </c>
      <c r="BR24" s="38" t="s">
        <v>92</v>
      </c>
    </row>
    <row r="25" spans="1:82" ht="27.75" customHeight="1">
      <c r="A25" s="9"/>
      <c r="B25" s="45" t="s">
        <v>183</v>
      </c>
      <c r="C25" s="50" t="s">
        <v>106</v>
      </c>
      <c r="E25" s="24" t="s">
        <v>123</v>
      </c>
      <c r="F25" s="32" t="s">
        <v>131</v>
      </c>
      <c r="H25" t="s">
        <v>239</v>
      </c>
      <c r="I25" s="77">
        <v>1</v>
      </c>
      <c r="J25" s="77">
        <v>1</v>
      </c>
      <c r="K25" s="77">
        <v>0</v>
      </c>
      <c r="L25" s="77">
        <v>0</v>
      </c>
      <c r="M25" s="77">
        <v>1</v>
      </c>
      <c r="N25" s="77">
        <v>0</v>
      </c>
      <c r="O25" s="77">
        <v>0</v>
      </c>
      <c r="P25" s="77">
        <v>0</v>
      </c>
      <c r="Q25" s="77">
        <v>0</v>
      </c>
      <c r="R25" s="77">
        <v>1</v>
      </c>
      <c r="S25" s="77">
        <v>1</v>
      </c>
      <c r="T25" s="77">
        <v>1</v>
      </c>
      <c r="U25" s="77">
        <v>1</v>
      </c>
      <c r="V25" s="77">
        <v>1</v>
      </c>
      <c r="W25" s="77">
        <v>0</v>
      </c>
      <c r="X25" s="77">
        <v>0</v>
      </c>
      <c r="Y25" s="77">
        <v>1</v>
      </c>
      <c r="Z25" s="77">
        <v>1</v>
      </c>
      <c r="AA25" s="77">
        <v>1</v>
      </c>
      <c r="AB25" s="77">
        <v>0</v>
      </c>
      <c r="AC25" s="77">
        <v>1</v>
      </c>
      <c r="AD25" s="77">
        <v>1</v>
      </c>
      <c r="AE25" s="77">
        <v>0</v>
      </c>
      <c r="AF25" s="77">
        <v>1</v>
      </c>
      <c r="AG25" s="77">
        <v>0</v>
      </c>
      <c r="AH25" s="77">
        <v>0</v>
      </c>
      <c r="AI25" s="77">
        <v>0</v>
      </c>
      <c r="AJ25" s="77">
        <v>-1</v>
      </c>
      <c r="AK25" s="77">
        <v>0</v>
      </c>
      <c r="AL25" s="77">
        <v>0</v>
      </c>
      <c r="AM25" s="77">
        <v>1</v>
      </c>
      <c r="AN25" s="77">
        <v>1</v>
      </c>
      <c r="AO25" s="77">
        <v>0</v>
      </c>
      <c r="AP25" s="77">
        <v>0</v>
      </c>
      <c r="AQ25" s="77">
        <v>0</v>
      </c>
      <c r="AR25" s="77">
        <v>1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1</v>
      </c>
      <c r="AY25" s="77">
        <v>1</v>
      </c>
      <c r="AZ25" s="77">
        <v>1</v>
      </c>
      <c r="BA25" s="77">
        <v>0</v>
      </c>
      <c r="BB25" s="77">
        <v>0</v>
      </c>
      <c r="BC25" s="77">
        <v>-1</v>
      </c>
      <c r="BD25" s="77">
        <v>-1</v>
      </c>
      <c r="BE25" s="82">
        <v>1</v>
      </c>
      <c r="BF25" s="77">
        <v>1</v>
      </c>
      <c r="BG25" s="77">
        <v>-1</v>
      </c>
      <c r="BH25" s="77">
        <v>0</v>
      </c>
      <c r="BI25" s="77">
        <v>1</v>
      </c>
      <c r="BJ25" s="82">
        <v>0</v>
      </c>
      <c r="BK25" s="77">
        <v>0</v>
      </c>
      <c r="BL25" s="77">
        <v>0</v>
      </c>
      <c r="BM25" s="77">
        <v>0</v>
      </c>
      <c r="BN25" s="25">
        <f t="shared" si="8"/>
        <v>23</v>
      </c>
      <c r="BO25" s="25">
        <f t="shared" si="9"/>
        <v>4</v>
      </c>
      <c r="BP25" s="72">
        <f t="shared" si="10"/>
        <v>30</v>
      </c>
      <c r="BQ25" s="1">
        <f t="shared" si="11"/>
        <v>57</v>
      </c>
      <c r="BR25" s="38" t="s">
        <v>93</v>
      </c>
    </row>
    <row r="26" spans="1:82" ht="27.75" customHeight="1">
      <c r="A26" s="9"/>
      <c r="B26" s="45" t="s">
        <v>186</v>
      </c>
      <c r="C26" s="50" t="s">
        <v>34</v>
      </c>
      <c r="E26" s="24" t="s">
        <v>98</v>
      </c>
      <c r="F26" s="32" t="s">
        <v>134</v>
      </c>
      <c r="I26" s="77">
        <v>1</v>
      </c>
      <c r="J26" s="77">
        <v>1</v>
      </c>
      <c r="K26" s="77">
        <v>0</v>
      </c>
      <c r="L26" s="77">
        <v>0</v>
      </c>
      <c r="M26" s="77">
        <v>1</v>
      </c>
      <c r="N26" s="77">
        <v>0</v>
      </c>
      <c r="O26" s="77">
        <v>0</v>
      </c>
      <c r="P26" s="77">
        <v>0</v>
      </c>
      <c r="Q26" s="77">
        <v>0</v>
      </c>
      <c r="R26" s="77">
        <v>1</v>
      </c>
      <c r="S26" s="77">
        <v>1</v>
      </c>
      <c r="T26" s="77">
        <v>1</v>
      </c>
      <c r="U26" s="77">
        <v>1</v>
      </c>
      <c r="V26" s="77">
        <v>1</v>
      </c>
      <c r="W26" s="83">
        <v>-1</v>
      </c>
      <c r="X26" s="77">
        <v>0</v>
      </c>
      <c r="Y26" s="77">
        <v>1</v>
      </c>
      <c r="Z26" s="77">
        <v>1</v>
      </c>
      <c r="AA26" s="77">
        <v>1</v>
      </c>
      <c r="AB26" s="77">
        <v>0</v>
      </c>
      <c r="AC26" s="77">
        <v>1</v>
      </c>
      <c r="AD26" s="77">
        <v>-1</v>
      </c>
      <c r="AE26" s="77">
        <v>0</v>
      </c>
      <c r="AF26" s="77">
        <v>1</v>
      </c>
      <c r="AG26" s="77">
        <v>0</v>
      </c>
      <c r="AH26" s="77">
        <v>0</v>
      </c>
      <c r="AI26" s="77">
        <v>0</v>
      </c>
      <c r="AJ26" s="77">
        <v>1</v>
      </c>
      <c r="AK26" s="77">
        <v>0</v>
      </c>
      <c r="AL26" s="77">
        <v>0</v>
      </c>
      <c r="AM26" s="77">
        <v>1</v>
      </c>
      <c r="AN26" s="77">
        <v>1</v>
      </c>
      <c r="AO26" s="77">
        <v>0</v>
      </c>
      <c r="AP26" s="77">
        <v>0</v>
      </c>
      <c r="AQ26" s="77">
        <v>0</v>
      </c>
      <c r="AR26" s="77">
        <v>1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AZ26" s="77">
        <v>1</v>
      </c>
      <c r="BA26" s="77">
        <v>0</v>
      </c>
      <c r="BB26" s="77">
        <v>0</v>
      </c>
      <c r="BC26" s="77">
        <v>1</v>
      </c>
      <c r="BD26" s="77">
        <v>0</v>
      </c>
      <c r="BE26" s="77">
        <v>1</v>
      </c>
      <c r="BF26" s="77">
        <v>0</v>
      </c>
      <c r="BG26" s="77">
        <v>1</v>
      </c>
      <c r="BH26" s="77">
        <v>1</v>
      </c>
      <c r="BI26" s="77">
        <v>1</v>
      </c>
      <c r="BJ26" s="77">
        <v>0</v>
      </c>
      <c r="BK26" s="77">
        <v>1</v>
      </c>
      <c r="BL26" s="77">
        <v>0</v>
      </c>
      <c r="BM26" s="77">
        <v>0</v>
      </c>
      <c r="BN26" s="25">
        <f t="shared" si="8"/>
        <v>24</v>
      </c>
      <c r="BO26" s="25">
        <f t="shared" si="9"/>
        <v>2</v>
      </c>
      <c r="BP26" s="72">
        <f t="shared" si="10"/>
        <v>31</v>
      </c>
      <c r="BQ26" s="1">
        <f t="shared" si="11"/>
        <v>57</v>
      </c>
      <c r="BR26" t="s">
        <v>84</v>
      </c>
    </row>
    <row r="27" spans="1:82" ht="27.75" customHeight="1">
      <c r="A27" s="9"/>
      <c r="B27" s="45" t="s">
        <v>184</v>
      </c>
      <c r="C27" s="50" t="s">
        <v>35</v>
      </c>
      <c r="E27" s="24" t="s">
        <v>124</v>
      </c>
      <c r="F27" s="32" t="s">
        <v>141</v>
      </c>
      <c r="I27" s="77">
        <v>1</v>
      </c>
      <c r="J27" s="77">
        <v>1</v>
      </c>
      <c r="K27" s="77">
        <v>0</v>
      </c>
      <c r="L27" s="77">
        <v>0</v>
      </c>
      <c r="M27" s="77">
        <v>1</v>
      </c>
      <c r="N27" s="77">
        <v>0</v>
      </c>
      <c r="O27" s="77">
        <v>0</v>
      </c>
      <c r="P27" s="77">
        <v>0</v>
      </c>
      <c r="Q27" s="77">
        <v>0</v>
      </c>
      <c r="R27" s="77">
        <v>1</v>
      </c>
      <c r="S27" s="77">
        <v>1</v>
      </c>
      <c r="T27" s="77">
        <v>1</v>
      </c>
      <c r="U27" s="77">
        <v>1</v>
      </c>
      <c r="V27" s="77">
        <v>1</v>
      </c>
      <c r="W27" s="77">
        <v>0</v>
      </c>
      <c r="X27" s="77">
        <v>0</v>
      </c>
      <c r="Y27" s="77">
        <v>0</v>
      </c>
      <c r="Z27" s="77">
        <v>1</v>
      </c>
      <c r="AA27" s="77">
        <v>1</v>
      </c>
      <c r="AB27" s="77">
        <v>0</v>
      </c>
      <c r="AC27" s="77">
        <v>-1</v>
      </c>
      <c r="AD27" s="77">
        <v>1</v>
      </c>
      <c r="AE27" s="77">
        <v>0</v>
      </c>
      <c r="AF27" s="77">
        <v>1</v>
      </c>
      <c r="AG27" s="77">
        <v>0</v>
      </c>
      <c r="AH27" s="77">
        <v>0</v>
      </c>
      <c r="AI27" s="77">
        <v>0</v>
      </c>
      <c r="AJ27" s="77">
        <v>1</v>
      </c>
      <c r="AK27" s="77">
        <v>1</v>
      </c>
      <c r="AL27" s="77">
        <v>0</v>
      </c>
      <c r="AM27" s="77">
        <v>1</v>
      </c>
      <c r="AN27" s="77">
        <v>1</v>
      </c>
      <c r="AO27" s="77">
        <v>0</v>
      </c>
      <c r="AP27" s="77">
        <v>0</v>
      </c>
      <c r="AQ27" s="77">
        <v>0</v>
      </c>
      <c r="AR27" s="77">
        <v>1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1</v>
      </c>
      <c r="BA27" s="77">
        <v>0</v>
      </c>
      <c r="BB27" s="77">
        <v>0</v>
      </c>
      <c r="BC27" s="77">
        <v>1</v>
      </c>
      <c r="BD27" s="77">
        <v>1</v>
      </c>
      <c r="BE27" s="77">
        <v>1</v>
      </c>
      <c r="BF27" s="77">
        <v>1</v>
      </c>
      <c r="BG27" s="77">
        <v>0</v>
      </c>
      <c r="BH27" s="77">
        <v>0</v>
      </c>
      <c r="BI27" s="77">
        <v>0</v>
      </c>
      <c r="BJ27" s="77">
        <v>0</v>
      </c>
      <c r="BK27" s="77">
        <v>1</v>
      </c>
      <c r="BL27" s="77">
        <v>0</v>
      </c>
      <c r="BM27" s="77">
        <v>0</v>
      </c>
      <c r="BN27" s="25">
        <f t="shared" si="8"/>
        <v>23</v>
      </c>
      <c r="BO27" s="25">
        <f t="shared" si="9"/>
        <v>1</v>
      </c>
      <c r="BP27" s="72">
        <f t="shared" si="10"/>
        <v>33</v>
      </c>
      <c r="BQ27" s="1">
        <f t="shared" si="11"/>
        <v>57</v>
      </c>
      <c r="BR27" t="s">
        <v>95</v>
      </c>
    </row>
    <row r="28" spans="1:82" ht="27.75" customHeight="1">
      <c r="A28" s="9"/>
      <c r="B28" s="45" t="s">
        <v>185</v>
      </c>
      <c r="C28" s="50" t="s">
        <v>36</v>
      </c>
      <c r="E28" s="24" t="s">
        <v>126</v>
      </c>
      <c r="F28" s="27" t="s">
        <v>96</v>
      </c>
      <c r="I28" s="77">
        <v>1</v>
      </c>
      <c r="J28" s="77">
        <v>1</v>
      </c>
      <c r="K28" s="77">
        <v>0</v>
      </c>
      <c r="L28" s="77">
        <v>0</v>
      </c>
      <c r="M28" s="77">
        <v>1</v>
      </c>
      <c r="N28" s="77">
        <v>0</v>
      </c>
      <c r="O28" s="77">
        <v>0</v>
      </c>
      <c r="P28" s="77">
        <v>0</v>
      </c>
      <c r="Q28" s="77">
        <v>0</v>
      </c>
      <c r="R28" s="77">
        <v>1</v>
      </c>
      <c r="S28" s="77">
        <v>1</v>
      </c>
      <c r="T28" s="77">
        <v>1</v>
      </c>
      <c r="U28" s="77">
        <v>1</v>
      </c>
      <c r="V28" s="77">
        <v>1</v>
      </c>
      <c r="W28" s="77">
        <v>1</v>
      </c>
      <c r="X28" s="77">
        <v>0</v>
      </c>
      <c r="Y28" s="77">
        <v>1</v>
      </c>
      <c r="Z28" s="77">
        <v>1</v>
      </c>
      <c r="AA28" s="77">
        <v>1</v>
      </c>
      <c r="AB28" s="77">
        <v>0</v>
      </c>
      <c r="AC28" s="77">
        <v>0</v>
      </c>
      <c r="AD28" s="77">
        <v>1</v>
      </c>
      <c r="AE28" s="77">
        <v>0</v>
      </c>
      <c r="AF28" s="77">
        <v>1</v>
      </c>
      <c r="AG28" s="77">
        <v>0</v>
      </c>
      <c r="AH28" s="77">
        <v>0</v>
      </c>
      <c r="AI28" s="77">
        <v>0</v>
      </c>
      <c r="AJ28" s="77">
        <v>1</v>
      </c>
      <c r="AK28" s="77">
        <v>0</v>
      </c>
      <c r="AL28" s="77">
        <v>0</v>
      </c>
      <c r="AM28" s="77">
        <v>1</v>
      </c>
      <c r="AN28" s="77">
        <v>1</v>
      </c>
      <c r="AO28" s="77">
        <v>0</v>
      </c>
      <c r="AP28" s="77">
        <v>0</v>
      </c>
      <c r="AQ28" s="77">
        <v>0</v>
      </c>
      <c r="AR28" s="77">
        <v>1</v>
      </c>
      <c r="AS28" s="77">
        <v>0</v>
      </c>
      <c r="AT28" s="77">
        <v>0</v>
      </c>
      <c r="AU28" s="77">
        <v>0</v>
      </c>
      <c r="AV28" s="77">
        <v>1</v>
      </c>
      <c r="AW28" s="77">
        <v>0</v>
      </c>
      <c r="AX28" s="77">
        <v>0</v>
      </c>
      <c r="AY28" s="77">
        <v>0</v>
      </c>
      <c r="AZ28" s="77">
        <v>1</v>
      </c>
      <c r="BA28" s="77">
        <v>0</v>
      </c>
      <c r="BB28" s="77">
        <v>0</v>
      </c>
      <c r="BC28" s="77">
        <v>1</v>
      </c>
      <c r="BD28" s="77">
        <v>0</v>
      </c>
      <c r="BE28" s="77">
        <v>0</v>
      </c>
      <c r="BF28" s="77">
        <v>1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77">
        <v>0</v>
      </c>
      <c r="BM28" s="77">
        <v>0</v>
      </c>
      <c r="BN28" s="25">
        <f t="shared" si="8"/>
        <v>22</v>
      </c>
      <c r="BO28" s="25">
        <f t="shared" si="9"/>
        <v>0</v>
      </c>
      <c r="BP28" s="72">
        <f t="shared" si="10"/>
        <v>35</v>
      </c>
      <c r="BQ28" s="1">
        <f t="shared" si="11"/>
        <v>57</v>
      </c>
      <c r="BR28" t="s">
        <v>97</v>
      </c>
    </row>
    <row r="29" spans="1:82" ht="27.75" customHeight="1">
      <c r="A29" s="9"/>
      <c r="B29" s="45" t="s">
        <v>187</v>
      </c>
      <c r="C29" s="50" t="s">
        <v>37</v>
      </c>
      <c r="E29" s="24" t="s">
        <v>125</v>
      </c>
      <c r="F29" s="35" t="s">
        <v>132</v>
      </c>
      <c r="G29" s="1"/>
      <c r="I29" s="77">
        <v>1</v>
      </c>
      <c r="J29" s="77">
        <v>1</v>
      </c>
      <c r="K29" s="77">
        <v>0</v>
      </c>
      <c r="L29" s="77">
        <v>0</v>
      </c>
      <c r="M29" s="77">
        <v>1</v>
      </c>
      <c r="N29" s="77">
        <v>0</v>
      </c>
      <c r="O29" s="77">
        <v>0</v>
      </c>
      <c r="P29" s="77">
        <v>0</v>
      </c>
      <c r="Q29" s="77">
        <v>0</v>
      </c>
      <c r="R29" s="77">
        <v>1</v>
      </c>
      <c r="S29" s="77">
        <v>1</v>
      </c>
      <c r="T29" s="77">
        <v>1</v>
      </c>
      <c r="U29" s="77">
        <v>1</v>
      </c>
      <c r="V29" s="77">
        <v>1</v>
      </c>
      <c r="W29" s="77">
        <v>1</v>
      </c>
      <c r="X29" s="77">
        <v>0</v>
      </c>
      <c r="Y29" s="77">
        <v>1</v>
      </c>
      <c r="Z29" s="77">
        <v>1</v>
      </c>
      <c r="AA29" s="77">
        <v>1</v>
      </c>
      <c r="AB29" s="77">
        <v>0</v>
      </c>
      <c r="AC29" s="77">
        <v>0</v>
      </c>
      <c r="AD29" s="77">
        <v>1</v>
      </c>
      <c r="AE29" s="77">
        <v>0</v>
      </c>
      <c r="AF29" s="77">
        <v>1</v>
      </c>
      <c r="AG29" s="77">
        <v>0</v>
      </c>
      <c r="AH29" s="77">
        <v>0</v>
      </c>
      <c r="AI29" s="77">
        <v>0</v>
      </c>
      <c r="AJ29" s="77">
        <v>1</v>
      </c>
      <c r="AK29" s="77">
        <v>0</v>
      </c>
      <c r="AL29" s="77">
        <v>0</v>
      </c>
      <c r="AM29" s="77">
        <v>1</v>
      </c>
      <c r="AN29" s="77">
        <v>1</v>
      </c>
      <c r="AO29" s="77">
        <v>0</v>
      </c>
      <c r="AP29" s="77">
        <v>0</v>
      </c>
      <c r="AQ29" s="77">
        <v>0</v>
      </c>
      <c r="AR29" s="77">
        <v>1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1</v>
      </c>
      <c r="BA29" s="77">
        <v>0</v>
      </c>
      <c r="BB29" s="77">
        <v>0</v>
      </c>
      <c r="BC29" s="77">
        <v>1</v>
      </c>
      <c r="BD29" s="77">
        <v>0</v>
      </c>
      <c r="BE29" s="77">
        <v>0</v>
      </c>
      <c r="BF29" s="77">
        <v>1</v>
      </c>
      <c r="BG29" s="77">
        <v>0</v>
      </c>
      <c r="BH29" s="77">
        <v>0</v>
      </c>
      <c r="BI29" s="77">
        <v>0</v>
      </c>
      <c r="BJ29" s="77">
        <v>0</v>
      </c>
      <c r="BK29" s="77">
        <v>1</v>
      </c>
      <c r="BL29" s="77">
        <v>0</v>
      </c>
      <c r="BM29" s="77">
        <v>0</v>
      </c>
      <c r="BN29" s="25">
        <f t="shared" si="8"/>
        <v>22</v>
      </c>
      <c r="BO29" s="25">
        <f t="shared" si="9"/>
        <v>0</v>
      </c>
      <c r="BP29" s="72">
        <f t="shared" si="10"/>
        <v>35</v>
      </c>
      <c r="BQ29" s="1">
        <f t="shared" si="11"/>
        <v>57</v>
      </c>
      <c r="BR29" t="s">
        <v>94</v>
      </c>
    </row>
    <row r="30" spans="1:82" ht="27.75" customHeight="1">
      <c r="A30" s="9"/>
      <c r="B30" s="45" t="s">
        <v>188</v>
      </c>
      <c r="C30" s="50" t="s">
        <v>38</v>
      </c>
      <c r="D30" t="s">
        <v>13</v>
      </c>
      <c r="E30" s="20" t="s">
        <v>100</v>
      </c>
      <c r="F30" s="36"/>
      <c r="G30" s="22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25"/>
      <c r="BO30" s="25"/>
      <c r="BP30" s="25"/>
      <c r="BQ30" s="1"/>
      <c r="BR30" s="23"/>
    </row>
    <row r="31" spans="1:82" ht="27.75" customHeight="1">
      <c r="A31" s="9"/>
      <c r="B31" s="45" t="s">
        <v>189</v>
      </c>
      <c r="C31" s="50" t="s">
        <v>39</v>
      </c>
      <c r="E31" s="24" t="s">
        <v>142</v>
      </c>
      <c r="F31" s="35" t="s">
        <v>99</v>
      </c>
      <c r="G31" s="1"/>
      <c r="H31" t="s">
        <v>240</v>
      </c>
      <c r="I31" s="77">
        <v>1</v>
      </c>
      <c r="J31" s="77">
        <v>1</v>
      </c>
      <c r="K31" s="77">
        <v>0</v>
      </c>
      <c r="L31" s="77">
        <v>0</v>
      </c>
      <c r="M31" s="77">
        <v>1</v>
      </c>
      <c r="N31" s="77">
        <v>0</v>
      </c>
      <c r="O31" s="77">
        <v>0</v>
      </c>
      <c r="P31" s="77">
        <v>0</v>
      </c>
      <c r="Q31" s="77">
        <v>0</v>
      </c>
      <c r="R31" s="77">
        <v>1</v>
      </c>
      <c r="S31" s="77">
        <v>1</v>
      </c>
      <c r="T31" s="77">
        <v>1</v>
      </c>
      <c r="U31" s="77">
        <v>1</v>
      </c>
      <c r="V31" s="77">
        <v>1</v>
      </c>
      <c r="W31" s="77">
        <v>0</v>
      </c>
      <c r="X31" s="77">
        <v>0</v>
      </c>
      <c r="Y31" s="77">
        <v>1</v>
      </c>
      <c r="Z31" s="77">
        <v>1</v>
      </c>
      <c r="AA31" s="77">
        <v>1</v>
      </c>
      <c r="AB31" s="77">
        <v>0</v>
      </c>
      <c r="AC31" s="77">
        <v>1</v>
      </c>
      <c r="AD31" s="77">
        <v>1</v>
      </c>
      <c r="AE31" s="77">
        <v>0</v>
      </c>
      <c r="AF31" s="77">
        <v>1</v>
      </c>
      <c r="AG31" s="77">
        <v>0</v>
      </c>
      <c r="AH31" s="77">
        <v>0</v>
      </c>
      <c r="AI31" s="77">
        <v>0</v>
      </c>
      <c r="AJ31" s="77">
        <v>1</v>
      </c>
      <c r="AK31" s="77">
        <v>0</v>
      </c>
      <c r="AL31" s="77">
        <v>0</v>
      </c>
      <c r="AM31" s="77">
        <v>1</v>
      </c>
      <c r="AN31" s="77">
        <v>1</v>
      </c>
      <c r="AO31" s="77">
        <v>0</v>
      </c>
      <c r="AP31" s="77">
        <v>0</v>
      </c>
      <c r="AQ31" s="77">
        <v>0</v>
      </c>
      <c r="AR31" s="77">
        <v>1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1</v>
      </c>
      <c r="BA31" s="77">
        <v>0</v>
      </c>
      <c r="BB31" s="77">
        <v>0</v>
      </c>
      <c r="BC31" s="77">
        <v>1</v>
      </c>
      <c r="BD31" s="77">
        <v>0</v>
      </c>
      <c r="BE31" s="77">
        <v>1</v>
      </c>
      <c r="BF31" s="77">
        <v>1</v>
      </c>
      <c r="BG31" s="77">
        <v>1</v>
      </c>
      <c r="BH31" s="77">
        <v>1</v>
      </c>
      <c r="BI31" s="77">
        <v>0</v>
      </c>
      <c r="BJ31" s="77">
        <v>0</v>
      </c>
      <c r="BK31" s="77">
        <v>0</v>
      </c>
      <c r="BL31" s="77">
        <v>0</v>
      </c>
      <c r="BM31" s="77">
        <v>0</v>
      </c>
      <c r="BN31" s="25">
        <f t="shared" ref="BN31:BN36" si="12">COUNTIF(I31:BM31,"&gt;"&amp;0)</f>
        <v>24</v>
      </c>
      <c r="BO31" s="25">
        <f t="shared" ref="BO31:BO36" si="13">COUNTIF(I31:BM31,"&lt;"&amp;0)</f>
        <v>0</v>
      </c>
      <c r="BP31" s="72">
        <f t="shared" ref="BP31:BP36" si="14">COUNTIF(I31:BM31,"="&amp;0)</f>
        <v>33</v>
      </c>
      <c r="BQ31" s="1">
        <f t="shared" ref="BQ31:BQ36" si="15">BN31+BO31+BP31</f>
        <v>57</v>
      </c>
      <c r="BR31" s="38" t="s">
        <v>101</v>
      </c>
    </row>
    <row r="32" spans="1:82" ht="27.75" customHeight="1">
      <c r="A32" s="9"/>
      <c r="B32" s="45" t="s">
        <v>190</v>
      </c>
      <c r="C32" s="50" t="s">
        <v>40</v>
      </c>
      <c r="E32" s="24" t="s">
        <v>107</v>
      </c>
      <c r="F32" s="35" t="s">
        <v>127</v>
      </c>
      <c r="G32" s="1"/>
      <c r="I32" s="77">
        <v>1</v>
      </c>
      <c r="J32" s="77">
        <v>1</v>
      </c>
      <c r="K32" s="77">
        <v>0</v>
      </c>
      <c r="L32" s="77">
        <v>0</v>
      </c>
      <c r="M32" s="77">
        <v>1</v>
      </c>
      <c r="N32" s="77">
        <v>0</v>
      </c>
      <c r="O32" s="77">
        <v>0</v>
      </c>
      <c r="P32" s="77">
        <v>0</v>
      </c>
      <c r="Q32" s="77">
        <v>0</v>
      </c>
      <c r="R32" s="77">
        <v>1</v>
      </c>
      <c r="S32" s="77">
        <v>1</v>
      </c>
      <c r="T32" s="77">
        <v>1</v>
      </c>
      <c r="U32" s="77">
        <v>1</v>
      </c>
      <c r="V32" s="77">
        <v>1</v>
      </c>
      <c r="W32" s="77">
        <v>0</v>
      </c>
      <c r="X32" s="77">
        <v>0</v>
      </c>
      <c r="Y32" s="77">
        <v>0</v>
      </c>
      <c r="Z32" s="77">
        <v>1</v>
      </c>
      <c r="AA32" s="77">
        <v>1</v>
      </c>
      <c r="AB32" s="77">
        <v>0</v>
      </c>
      <c r="AC32" s="77">
        <v>0</v>
      </c>
      <c r="AD32" s="77">
        <v>1</v>
      </c>
      <c r="AE32" s="77">
        <v>0</v>
      </c>
      <c r="AF32" s="77">
        <v>1</v>
      </c>
      <c r="AG32" s="77">
        <v>0</v>
      </c>
      <c r="AH32" s="77">
        <v>0</v>
      </c>
      <c r="AI32" s="77">
        <v>0</v>
      </c>
      <c r="AJ32" s="77">
        <v>1</v>
      </c>
      <c r="AK32" s="77">
        <v>0</v>
      </c>
      <c r="AL32" s="77">
        <v>0</v>
      </c>
      <c r="AM32" s="77">
        <v>1</v>
      </c>
      <c r="AN32" s="77">
        <v>1</v>
      </c>
      <c r="AO32" s="77">
        <v>0</v>
      </c>
      <c r="AP32" s="77">
        <v>0</v>
      </c>
      <c r="AQ32" s="77">
        <v>0</v>
      </c>
      <c r="AR32" s="77">
        <v>1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AZ32" s="77">
        <v>1</v>
      </c>
      <c r="BA32" s="77">
        <v>0</v>
      </c>
      <c r="BB32" s="77">
        <v>0</v>
      </c>
      <c r="BC32" s="77">
        <v>1</v>
      </c>
      <c r="BD32" s="77">
        <v>1</v>
      </c>
      <c r="BE32" s="77">
        <v>1</v>
      </c>
      <c r="BF32" s="77">
        <v>1</v>
      </c>
      <c r="BG32" s="77">
        <v>1</v>
      </c>
      <c r="BH32" s="77">
        <v>1</v>
      </c>
      <c r="BI32" s="77">
        <v>0</v>
      </c>
      <c r="BJ32" s="77">
        <v>0</v>
      </c>
      <c r="BK32" s="77">
        <v>1</v>
      </c>
      <c r="BL32" s="77">
        <v>1</v>
      </c>
      <c r="BM32" s="77">
        <v>1</v>
      </c>
      <c r="BN32" s="73">
        <f t="shared" si="12"/>
        <v>26</v>
      </c>
      <c r="BO32" s="25">
        <f t="shared" si="13"/>
        <v>0</v>
      </c>
      <c r="BP32" s="72">
        <f t="shared" si="14"/>
        <v>31</v>
      </c>
      <c r="BQ32" s="1">
        <f t="shared" si="15"/>
        <v>57</v>
      </c>
      <c r="BR32" t="s">
        <v>110</v>
      </c>
    </row>
    <row r="33" spans="1:82" ht="27.75" customHeight="1">
      <c r="A33" s="9"/>
      <c r="B33" s="45" t="s">
        <v>191</v>
      </c>
      <c r="C33" s="50" t="s">
        <v>41</v>
      </c>
      <c r="E33" s="24" t="s">
        <v>108</v>
      </c>
      <c r="F33" s="35" t="s">
        <v>134</v>
      </c>
      <c r="G33" s="1"/>
      <c r="I33" s="77">
        <v>1</v>
      </c>
      <c r="J33" s="77">
        <v>1</v>
      </c>
      <c r="K33" s="77">
        <v>0</v>
      </c>
      <c r="L33" s="77">
        <v>0</v>
      </c>
      <c r="M33" s="77">
        <v>1</v>
      </c>
      <c r="N33" s="77">
        <v>0</v>
      </c>
      <c r="O33" s="77">
        <v>0</v>
      </c>
      <c r="P33" s="77">
        <v>0</v>
      </c>
      <c r="Q33" s="77">
        <v>0</v>
      </c>
      <c r="R33" s="77">
        <v>1</v>
      </c>
      <c r="S33" s="77">
        <v>1</v>
      </c>
      <c r="T33" s="77">
        <v>1</v>
      </c>
      <c r="U33" s="77">
        <v>1</v>
      </c>
      <c r="V33" s="77">
        <v>1</v>
      </c>
      <c r="W33" s="77">
        <v>0</v>
      </c>
      <c r="X33" s="77">
        <v>0</v>
      </c>
      <c r="Y33" s="77">
        <v>1</v>
      </c>
      <c r="Z33" s="77">
        <v>1</v>
      </c>
      <c r="AA33" s="83">
        <v>1</v>
      </c>
      <c r="AB33" s="77">
        <v>0</v>
      </c>
      <c r="AC33" s="77">
        <v>1</v>
      </c>
      <c r="AD33" s="83">
        <v>1</v>
      </c>
      <c r="AE33" s="77">
        <v>0</v>
      </c>
      <c r="AF33" s="77">
        <v>1</v>
      </c>
      <c r="AG33" s="77">
        <v>1</v>
      </c>
      <c r="AH33" s="77">
        <v>0</v>
      </c>
      <c r="AI33" s="77">
        <v>0</v>
      </c>
      <c r="AJ33" s="77">
        <v>1</v>
      </c>
      <c r="AK33" s="77">
        <v>1</v>
      </c>
      <c r="AL33" s="77">
        <v>1</v>
      </c>
      <c r="AM33" s="77">
        <v>1</v>
      </c>
      <c r="AN33" s="77">
        <v>1</v>
      </c>
      <c r="AO33" s="77">
        <v>0</v>
      </c>
      <c r="AP33" s="77">
        <v>1</v>
      </c>
      <c r="AQ33" s="77">
        <v>1</v>
      </c>
      <c r="AR33" s="77">
        <v>1</v>
      </c>
      <c r="AS33" s="77">
        <v>1</v>
      </c>
      <c r="AT33" s="77">
        <v>1</v>
      </c>
      <c r="AU33" s="77">
        <v>1</v>
      </c>
      <c r="AV33" s="77">
        <v>0</v>
      </c>
      <c r="AW33" s="77">
        <v>0</v>
      </c>
      <c r="AX33" s="77">
        <v>0</v>
      </c>
      <c r="AY33" s="77">
        <v>0</v>
      </c>
      <c r="AZ33" s="77">
        <v>1</v>
      </c>
      <c r="BA33" s="77">
        <v>0</v>
      </c>
      <c r="BB33" s="77">
        <v>0</v>
      </c>
      <c r="BC33" s="77">
        <v>1</v>
      </c>
      <c r="BD33" s="77">
        <v>1</v>
      </c>
      <c r="BE33" s="77">
        <v>1</v>
      </c>
      <c r="BF33" s="77">
        <v>0</v>
      </c>
      <c r="BG33" s="77">
        <v>1</v>
      </c>
      <c r="BH33" s="77">
        <v>1</v>
      </c>
      <c r="BI33" s="77">
        <v>0</v>
      </c>
      <c r="BJ33" s="77">
        <v>0</v>
      </c>
      <c r="BK33" s="77">
        <v>1</v>
      </c>
      <c r="BL33" s="77">
        <v>0</v>
      </c>
      <c r="BM33" s="77">
        <v>0</v>
      </c>
      <c r="BN33" s="71">
        <f t="shared" si="12"/>
        <v>33</v>
      </c>
      <c r="BO33" s="25">
        <f t="shared" si="13"/>
        <v>0</v>
      </c>
      <c r="BP33" s="25">
        <f t="shared" si="14"/>
        <v>24</v>
      </c>
      <c r="BQ33" s="1">
        <f t="shared" si="15"/>
        <v>57</v>
      </c>
    </row>
    <row r="34" spans="1:82" ht="29.1" customHeight="1">
      <c r="A34" s="9" t="s">
        <v>219</v>
      </c>
      <c r="B34" s="45" t="s">
        <v>192</v>
      </c>
      <c r="C34" s="50" t="s">
        <v>42</v>
      </c>
      <c r="E34" s="24" t="s">
        <v>143</v>
      </c>
      <c r="F34" s="35" t="s">
        <v>133</v>
      </c>
      <c r="G34" s="1"/>
      <c r="I34" s="77">
        <v>1</v>
      </c>
      <c r="J34" s="77">
        <v>1</v>
      </c>
      <c r="K34" s="77">
        <v>0</v>
      </c>
      <c r="L34" s="77">
        <v>0</v>
      </c>
      <c r="M34" s="77">
        <v>1</v>
      </c>
      <c r="N34" s="77">
        <v>0</v>
      </c>
      <c r="O34" s="77">
        <v>0</v>
      </c>
      <c r="P34" s="77">
        <v>0</v>
      </c>
      <c r="Q34" s="77">
        <v>0</v>
      </c>
      <c r="R34" s="77">
        <v>1</v>
      </c>
      <c r="S34" s="77">
        <v>1</v>
      </c>
      <c r="T34" s="77">
        <v>1</v>
      </c>
      <c r="U34" s="77">
        <v>1</v>
      </c>
      <c r="V34" s="77">
        <v>1</v>
      </c>
      <c r="W34" s="77">
        <v>0</v>
      </c>
      <c r="X34" s="77">
        <v>0</v>
      </c>
      <c r="Y34" s="77">
        <v>0</v>
      </c>
      <c r="Z34" s="77">
        <v>1</v>
      </c>
      <c r="AA34" s="77">
        <v>1</v>
      </c>
      <c r="AB34" s="77">
        <v>0</v>
      </c>
      <c r="AC34" s="77">
        <v>0</v>
      </c>
      <c r="AD34" s="77">
        <v>1</v>
      </c>
      <c r="AE34" s="77">
        <v>0</v>
      </c>
      <c r="AF34" s="77">
        <v>1</v>
      </c>
      <c r="AG34" s="77">
        <v>1</v>
      </c>
      <c r="AH34" s="77">
        <v>0</v>
      </c>
      <c r="AI34" s="77">
        <v>0</v>
      </c>
      <c r="AJ34" s="77">
        <v>1</v>
      </c>
      <c r="AK34" s="77">
        <v>1</v>
      </c>
      <c r="AL34" s="77">
        <v>1</v>
      </c>
      <c r="AM34" s="77">
        <v>1</v>
      </c>
      <c r="AN34" s="77">
        <v>1</v>
      </c>
      <c r="AO34" s="77">
        <v>0</v>
      </c>
      <c r="AP34" s="77">
        <v>1</v>
      </c>
      <c r="AQ34" s="77">
        <v>1</v>
      </c>
      <c r="AR34" s="77">
        <v>1</v>
      </c>
      <c r="AS34" s="77">
        <v>1</v>
      </c>
      <c r="AT34" s="77">
        <v>1</v>
      </c>
      <c r="AU34" s="77">
        <v>0</v>
      </c>
      <c r="AV34" s="77">
        <v>0</v>
      </c>
      <c r="AW34" s="77">
        <v>0</v>
      </c>
      <c r="AX34" s="77">
        <v>-1</v>
      </c>
      <c r="AY34" s="77">
        <v>0</v>
      </c>
      <c r="AZ34" s="77">
        <v>1</v>
      </c>
      <c r="BA34" s="77">
        <v>0</v>
      </c>
      <c r="BB34" s="77">
        <v>0</v>
      </c>
      <c r="BC34" s="77">
        <v>1</v>
      </c>
      <c r="BD34" s="77">
        <v>1</v>
      </c>
      <c r="BE34" s="83">
        <v>1</v>
      </c>
      <c r="BF34" s="77">
        <v>0</v>
      </c>
      <c r="BG34" s="77">
        <v>1</v>
      </c>
      <c r="BH34" s="77">
        <v>1</v>
      </c>
      <c r="BI34" s="77">
        <v>0</v>
      </c>
      <c r="BJ34" s="77">
        <v>0</v>
      </c>
      <c r="BK34" s="77">
        <v>0</v>
      </c>
      <c r="BL34" s="77">
        <v>0</v>
      </c>
      <c r="BM34" s="77">
        <v>0</v>
      </c>
      <c r="BN34" s="71">
        <f t="shared" si="12"/>
        <v>29</v>
      </c>
      <c r="BO34" s="25">
        <f t="shared" si="13"/>
        <v>1</v>
      </c>
      <c r="BP34" s="25">
        <f t="shared" si="14"/>
        <v>27</v>
      </c>
      <c r="BQ34" s="1">
        <f t="shared" si="15"/>
        <v>57</v>
      </c>
      <c r="BR34" s="38" t="s">
        <v>109</v>
      </c>
    </row>
    <row r="35" spans="1:82" ht="27.75" customHeight="1">
      <c r="A35" s="9" t="s">
        <v>219</v>
      </c>
      <c r="B35" s="45" t="s">
        <v>193</v>
      </c>
      <c r="C35" s="50" t="s">
        <v>43</v>
      </c>
      <c r="E35" s="24" t="s">
        <v>144</v>
      </c>
      <c r="F35" s="1"/>
      <c r="G35" s="1"/>
      <c r="I35" s="77">
        <v>1</v>
      </c>
      <c r="J35" s="77">
        <v>1</v>
      </c>
      <c r="K35" s="77">
        <v>0</v>
      </c>
      <c r="L35" s="77">
        <v>0</v>
      </c>
      <c r="M35" s="77">
        <v>1</v>
      </c>
      <c r="N35" s="77">
        <v>0</v>
      </c>
      <c r="O35" s="77">
        <v>0</v>
      </c>
      <c r="P35" s="77">
        <v>0</v>
      </c>
      <c r="Q35" s="77">
        <v>0</v>
      </c>
      <c r="R35" s="77">
        <v>1</v>
      </c>
      <c r="S35" s="77">
        <v>1</v>
      </c>
      <c r="T35" s="77">
        <v>1</v>
      </c>
      <c r="U35" s="77">
        <v>1</v>
      </c>
      <c r="V35" s="77">
        <v>1</v>
      </c>
      <c r="W35" s="77">
        <v>0</v>
      </c>
      <c r="X35" s="77">
        <v>0</v>
      </c>
      <c r="Y35" s="77">
        <v>0</v>
      </c>
      <c r="Z35" s="77">
        <v>1</v>
      </c>
      <c r="AA35" s="77">
        <v>1</v>
      </c>
      <c r="AB35" s="77">
        <v>0</v>
      </c>
      <c r="AC35" s="77">
        <v>0</v>
      </c>
      <c r="AD35" s="77">
        <v>1</v>
      </c>
      <c r="AE35" s="77">
        <v>0</v>
      </c>
      <c r="AF35" s="77">
        <v>1</v>
      </c>
      <c r="AG35" s="77">
        <v>1</v>
      </c>
      <c r="AH35" s="77">
        <v>0</v>
      </c>
      <c r="AI35" s="77">
        <v>0</v>
      </c>
      <c r="AJ35" s="77">
        <v>1</v>
      </c>
      <c r="AK35" s="77">
        <v>1</v>
      </c>
      <c r="AL35" s="77">
        <v>1</v>
      </c>
      <c r="AM35" s="77">
        <v>1</v>
      </c>
      <c r="AN35" s="77">
        <v>1</v>
      </c>
      <c r="AO35" s="77">
        <v>0</v>
      </c>
      <c r="AP35" s="77">
        <v>1</v>
      </c>
      <c r="AQ35" s="77">
        <v>1</v>
      </c>
      <c r="AR35" s="77">
        <v>1</v>
      </c>
      <c r="AS35" s="77">
        <v>1</v>
      </c>
      <c r="AT35" s="77">
        <v>1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7">
        <v>1</v>
      </c>
      <c r="BA35" s="77">
        <v>0</v>
      </c>
      <c r="BB35" s="77">
        <v>0</v>
      </c>
      <c r="BC35" s="77">
        <v>1</v>
      </c>
      <c r="BD35" s="77">
        <v>1</v>
      </c>
      <c r="BE35" s="77">
        <v>1</v>
      </c>
      <c r="BF35" s="77">
        <v>0</v>
      </c>
      <c r="BG35" s="77">
        <v>1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7">
        <v>0</v>
      </c>
      <c r="BN35" s="71">
        <f t="shared" si="12"/>
        <v>28</v>
      </c>
      <c r="BO35" s="25">
        <f t="shared" si="13"/>
        <v>0</v>
      </c>
      <c r="BP35" s="25">
        <f t="shared" si="14"/>
        <v>29</v>
      </c>
      <c r="BQ35" s="1">
        <f t="shared" si="15"/>
        <v>57</v>
      </c>
      <c r="BR35" t="s">
        <v>111</v>
      </c>
    </row>
    <row r="36" spans="1:82" ht="27.75" customHeight="1">
      <c r="A36" s="9" t="s">
        <v>161</v>
      </c>
      <c r="B36" s="45" t="s">
        <v>194</v>
      </c>
      <c r="C36" s="50" t="s">
        <v>220</v>
      </c>
      <c r="E36" s="24" t="s">
        <v>160</v>
      </c>
      <c r="F36" s="1"/>
      <c r="G36" s="1"/>
      <c r="I36" s="77">
        <v>1</v>
      </c>
      <c r="J36" s="77">
        <v>1</v>
      </c>
      <c r="K36" s="77">
        <v>0</v>
      </c>
      <c r="L36" s="77">
        <v>0</v>
      </c>
      <c r="M36" s="77">
        <v>1</v>
      </c>
      <c r="N36" s="77">
        <v>0</v>
      </c>
      <c r="O36" s="77">
        <v>0</v>
      </c>
      <c r="P36" s="77">
        <v>0</v>
      </c>
      <c r="Q36" s="77">
        <v>0</v>
      </c>
      <c r="R36" s="77">
        <v>1</v>
      </c>
      <c r="S36" s="77">
        <v>1</v>
      </c>
      <c r="T36" s="77">
        <v>1</v>
      </c>
      <c r="U36" s="77">
        <v>1</v>
      </c>
      <c r="V36" s="77">
        <v>1</v>
      </c>
      <c r="W36" s="77">
        <v>0</v>
      </c>
      <c r="X36" s="77">
        <v>0</v>
      </c>
      <c r="Y36" s="77">
        <v>0</v>
      </c>
      <c r="Z36" s="77">
        <v>1</v>
      </c>
      <c r="AA36" s="77">
        <v>1</v>
      </c>
      <c r="AB36" s="77">
        <v>0</v>
      </c>
      <c r="AC36" s="77">
        <v>0</v>
      </c>
      <c r="AD36" s="77">
        <v>1</v>
      </c>
      <c r="AE36" s="77">
        <v>0</v>
      </c>
      <c r="AF36" s="77">
        <v>1</v>
      </c>
      <c r="AG36" s="77">
        <v>1</v>
      </c>
      <c r="AH36" s="77">
        <v>0</v>
      </c>
      <c r="AI36" s="77">
        <v>0</v>
      </c>
      <c r="AJ36" s="77">
        <v>1</v>
      </c>
      <c r="AK36" s="77">
        <v>1</v>
      </c>
      <c r="AL36" s="77">
        <v>1</v>
      </c>
      <c r="AM36" s="77">
        <v>1</v>
      </c>
      <c r="AN36" s="77">
        <v>1</v>
      </c>
      <c r="AO36" s="77">
        <v>0</v>
      </c>
      <c r="AP36" s="77">
        <v>1</v>
      </c>
      <c r="AQ36" s="77">
        <v>1</v>
      </c>
      <c r="AR36" s="77">
        <v>1</v>
      </c>
      <c r="AS36" s="77">
        <v>1</v>
      </c>
      <c r="AT36" s="77">
        <v>1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7">
        <v>1</v>
      </c>
      <c r="BA36" s="77">
        <v>0</v>
      </c>
      <c r="BB36" s="77">
        <v>0</v>
      </c>
      <c r="BC36" s="77">
        <v>1</v>
      </c>
      <c r="BD36" s="77">
        <v>1</v>
      </c>
      <c r="BE36" s="77">
        <v>1</v>
      </c>
      <c r="BF36" s="77">
        <v>0</v>
      </c>
      <c r="BG36" s="77">
        <v>1</v>
      </c>
      <c r="BH36" s="77">
        <v>0</v>
      </c>
      <c r="BI36" s="77">
        <v>0</v>
      </c>
      <c r="BJ36" s="77">
        <v>1</v>
      </c>
      <c r="BK36" s="77">
        <v>0</v>
      </c>
      <c r="BL36" s="77">
        <v>0</v>
      </c>
      <c r="BM36" s="77">
        <v>0</v>
      </c>
      <c r="BN36" s="71">
        <f t="shared" si="12"/>
        <v>29</v>
      </c>
      <c r="BO36" s="25">
        <f t="shared" si="13"/>
        <v>0</v>
      </c>
      <c r="BP36" s="25">
        <f t="shared" si="14"/>
        <v>28</v>
      </c>
      <c r="BQ36" s="1">
        <f t="shared" si="15"/>
        <v>57</v>
      </c>
      <c r="BR36" t="s">
        <v>112</v>
      </c>
    </row>
    <row r="37" spans="1:82" ht="27.75" customHeight="1">
      <c r="A37" s="9"/>
      <c r="B37" s="45" t="s">
        <v>195</v>
      </c>
      <c r="C37" s="50" t="s">
        <v>44</v>
      </c>
      <c r="E37" s="26"/>
      <c r="F37" s="14"/>
      <c r="G37" s="22"/>
      <c r="H37" s="22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25"/>
      <c r="BO37" s="25"/>
      <c r="BP37" s="25"/>
      <c r="BQ37" s="1"/>
      <c r="BR37" s="23"/>
    </row>
    <row r="38" spans="1:82" ht="27.75" customHeight="1">
      <c r="A38" s="9"/>
      <c r="B38" s="45" t="s">
        <v>196</v>
      </c>
      <c r="C38" s="50" t="s">
        <v>45</v>
      </c>
      <c r="E38" s="26"/>
      <c r="F38" s="14"/>
      <c r="G38" s="22"/>
      <c r="H38" s="22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25"/>
      <c r="BO38" s="25"/>
      <c r="BP38" s="25"/>
      <c r="BQ38" s="1"/>
      <c r="BR38" s="23"/>
    </row>
    <row r="39" spans="1:82" ht="27.75" customHeight="1">
      <c r="A39" s="9"/>
      <c r="B39" s="45" t="s">
        <v>197</v>
      </c>
      <c r="C39" s="50" t="s">
        <v>46</v>
      </c>
      <c r="E39" s="26"/>
      <c r="F39" s="14"/>
      <c r="G39" s="22"/>
      <c r="H39" s="22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25"/>
      <c r="BO39" s="25"/>
      <c r="BP39" s="25"/>
      <c r="BQ39" s="1"/>
      <c r="BR39" s="23"/>
    </row>
    <row r="40" spans="1:82" ht="27.75" customHeight="1">
      <c r="A40" s="9"/>
      <c r="B40" s="45" t="s">
        <v>198</v>
      </c>
      <c r="C40" s="50" t="s">
        <v>47</v>
      </c>
      <c r="E40" s="26"/>
      <c r="F40" s="14"/>
      <c r="G40" s="1"/>
      <c r="H40" s="1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25"/>
      <c r="BO40" s="25"/>
      <c r="BP40" s="25"/>
      <c r="BQ40" s="1"/>
    </row>
    <row r="41" spans="1:82" ht="27.75" customHeight="1">
      <c r="A41" s="9"/>
      <c r="B41" s="45" t="s">
        <v>199</v>
      </c>
      <c r="C41" s="50" t="s">
        <v>48</v>
      </c>
      <c r="E41" s="26"/>
      <c r="F41" s="14"/>
      <c r="G41" s="1"/>
      <c r="H41" s="1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25"/>
      <c r="BO41" s="25"/>
      <c r="BP41" s="25"/>
      <c r="BQ41" s="1"/>
    </row>
    <row r="42" spans="1:82" ht="27.75" customHeight="1">
      <c r="A42" s="9"/>
      <c r="B42" s="45" t="s">
        <v>200</v>
      </c>
      <c r="C42" s="50" t="s">
        <v>49</v>
      </c>
      <c r="E42" s="26"/>
      <c r="F42" s="14"/>
      <c r="G42" s="1"/>
      <c r="H42" s="1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25"/>
      <c r="BO42" s="25"/>
      <c r="BP42" s="25"/>
      <c r="BQ42" s="1"/>
    </row>
    <row r="43" spans="1:82" ht="27.75" customHeight="1">
      <c r="A43" s="9"/>
      <c r="B43" s="45" t="s">
        <v>201</v>
      </c>
      <c r="C43" s="50" t="s">
        <v>50</v>
      </c>
      <c r="E43" s="52" t="s">
        <v>116</v>
      </c>
      <c r="F43" s="1"/>
      <c r="G43" s="1"/>
      <c r="H43" s="1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25"/>
      <c r="BO43" s="25"/>
      <c r="BP43" s="25"/>
      <c r="BQ43" s="1"/>
      <c r="BR43" t="s">
        <v>246</v>
      </c>
    </row>
    <row r="44" spans="1:82" ht="27.75" customHeight="1">
      <c r="A44" s="9"/>
      <c r="B44" s="45" t="s">
        <v>202</v>
      </c>
      <c r="C44" s="50" t="s">
        <v>51</v>
      </c>
      <c r="F44" t="s">
        <v>222</v>
      </c>
      <c r="I44" s="77">
        <v>1</v>
      </c>
      <c r="J44" s="77">
        <v>-1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1</v>
      </c>
      <c r="S44" s="77">
        <v>1</v>
      </c>
      <c r="T44" s="77">
        <v>1</v>
      </c>
      <c r="U44" s="77">
        <v>1</v>
      </c>
      <c r="V44" s="77">
        <v>1</v>
      </c>
      <c r="W44" s="77">
        <v>0</v>
      </c>
      <c r="X44" s="82">
        <v>0</v>
      </c>
      <c r="Y44" s="77">
        <v>0</v>
      </c>
      <c r="Z44" s="77">
        <v>1</v>
      </c>
      <c r="AA44" s="77">
        <v>1</v>
      </c>
      <c r="AB44" s="77">
        <v>0</v>
      </c>
      <c r="AC44" s="82">
        <v>-1</v>
      </c>
      <c r="AD44" s="77">
        <v>1</v>
      </c>
      <c r="AE44" s="77">
        <v>0</v>
      </c>
      <c r="AF44" s="77">
        <v>1</v>
      </c>
      <c r="AG44" s="77">
        <v>0</v>
      </c>
      <c r="AH44" s="77">
        <v>0</v>
      </c>
      <c r="AI44" s="77">
        <v>0</v>
      </c>
      <c r="AJ44" s="82">
        <v>-1</v>
      </c>
      <c r="AK44" s="83">
        <v>0</v>
      </c>
      <c r="AL44" s="77">
        <v>0</v>
      </c>
      <c r="AM44" s="77">
        <v>1</v>
      </c>
      <c r="AN44" s="77">
        <v>1</v>
      </c>
      <c r="AO44" s="77">
        <v>0</v>
      </c>
      <c r="AP44" s="77">
        <v>0</v>
      </c>
      <c r="AQ44" s="77">
        <v>0</v>
      </c>
      <c r="AR44" s="77">
        <v>1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1</v>
      </c>
      <c r="AY44" s="82">
        <v>0</v>
      </c>
      <c r="AZ44" s="77">
        <v>1</v>
      </c>
      <c r="BA44" s="77">
        <v>0</v>
      </c>
      <c r="BB44" s="77">
        <v>0</v>
      </c>
      <c r="BC44" s="77">
        <v>1</v>
      </c>
      <c r="BD44" s="77">
        <v>-1</v>
      </c>
      <c r="BE44" s="77">
        <v>1</v>
      </c>
      <c r="BF44" s="77">
        <v>1</v>
      </c>
      <c r="BG44" s="77">
        <v>0</v>
      </c>
      <c r="BH44" s="77">
        <v>-1</v>
      </c>
      <c r="BI44" s="77">
        <v>1</v>
      </c>
      <c r="BJ44" s="77">
        <v>0</v>
      </c>
      <c r="BK44" s="77">
        <v>-1</v>
      </c>
      <c r="BL44" s="77">
        <v>0</v>
      </c>
      <c r="BM44" s="77">
        <v>0</v>
      </c>
      <c r="BN44" s="25">
        <f t="shared" ref="BN44:BN52" si="16">COUNTIF(I44:BM44,"&gt;"&amp;0)</f>
        <v>19</v>
      </c>
      <c r="BO44" s="25">
        <f t="shared" ref="BO44:BO52" si="17">COUNTIF(I44:BM44,"&lt;"&amp;0)</f>
        <v>6</v>
      </c>
      <c r="BP44" s="72">
        <f t="shared" ref="BP44:BP52" si="18">COUNTIF(I44:BM44,"="&amp;0)</f>
        <v>32</v>
      </c>
      <c r="BQ44" s="1">
        <f t="shared" ref="BQ44:BQ52" si="19">BN44+BO44+BP44</f>
        <v>57</v>
      </c>
      <c r="BR44" t="s">
        <v>222</v>
      </c>
    </row>
    <row r="45" spans="1:82" ht="27.75" customHeight="1">
      <c r="A45" s="9"/>
      <c r="B45" s="45" t="s">
        <v>203</v>
      </c>
      <c r="C45" s="50" t="s">
        <v>52</v>
      </c>
      <c r="E45" s="23" t="s">
        <v>399</v>
      </c>
      <c r="F45" s="53" t="s">
        <v>223</v>
      </c>
      <c r="G45" s="1"/>
      <c r="H45" s="55"/>
      <c r="I45" s="77">
        <v>1</v>
      </c>
      <c r="J45" s="77">
        <v>1</v>
      </c>
      <c r="K45" s="77">
        <v>0</v>
      </c>
      <c r="L45" s="77">
        <v>0</v>
      </c>
      <c r="M45" s="77">
        <v>1</v>
      </c>
      <c r="N45" s="77">
        <v>0</v>
      </c>
      <c r="O45" s="77">
        <v>0</v>
      </c>
      <c r="P45" s="77">
        <v>0</v>
      </c>
      <c r="Q45" s="77">
        <v>0</v>
      </c>
      <c r="R45" s="77">
        <v>1</v>
      </c>
      <c r="S45" s="77">
        <v>1</v>
      </c>
      <c r="T45" s="77">
        <v>1</v>
      </c>
      <c r="U45" s="77">
        <v>1</v>
      </c>
      <c r="V45" s="77">
        <v>1</v>
      </c>
      <c r="W45" s="77">
        <v>0</v>
      </c>
      <c r="X45" s="77">
        <v>1</v>
      </c>
      <c r="Y45" s="77">
        <v>0</v>
      </c>
      <c r="Z45" s="77">
        <v>1</v>
      </c>
      <c r="AA45" s="77">
        <v>1</v>
      </c>
      <c r="AB45" s="77">
        <v>0</v>
      </c>
      <c r="AC45" s="77">
        <v>1</v>
      </c>
      <c r="AD45" s="77">
        <v>1</v>
      </c>
      <c r="AE45" s="77">
        <v>0</v>
      </c>
      <c r="AF45" s="77">
        <v>1</v>
      </c>
      <c r="AG45" s="77">
        <v>0</v>
      </c>
      <c r="AH45" s="77">
        <v>0</v>
      </c>
      <c r="AI45" s="77">
        <v>0</v>
      </c>
      <c r="AJ45" s="77">
        <v>1</v>
      </c>
      <c r="AK45" s="77">
        <v>0</v>
      </c>
      <c r="AL45" s="77">
        <v>0</v>
      </c>
      <c r="AM45" s="77">
        <v>1</v>
      </c>
      <c r="AN45" s="77">
        <v>1</v>
      </c>
      <c r="AO45" s="77">
        <v>0</v>
      </c>
      <c r="AP45" s="77">
        <v>0</v>
      </c>
      <c r="AQ45" s="77">
        <v>0</v>
      </c>
      <c r="AR45" s="77">
        <v>1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1</v>
      </c>
      <c r="BA45" s="77">
        <v>0</v>
      </c>
      <c r="BB45" s="77">
        <v>0</v>
      </c>
      <c r="BC45" s="77">
        <v>1</v>
      </c>
      <c r="BD45" s="77">
        <v>1</v>
      </c>
      <c r="BE45" s="77">
        <v>1</v>
      </c>
      <c r="BF45" s="77">
        <v>1</v>
      </c>
      <c r="BG45" s="77">
        <v>1</v>
      </c>
      <c r="BH45" s="77">
        <v>1</v>
      </c>
      <c r="BI45" s="77">
        <v>1</v>
      </c>
      <c r="BJ45" s="77">
        <v>0</v>
      </c>
      <c r="BK45" s="77">
        <v>1</v>
      </c>
      <c r="BL45" s="77">
        <v>1</v>
      </c>
      <c r="BM45" s="77">
        <v>0</v>
      </c>
      <c r="BN45" s="71">
        <f t="shared" si="16"/>
        <v>28</v>
      </c>
      <c r="BO45" s="25">
        <f t="shared" si="17"/>
        <v>0</v>
      </c>
      <c r="BP45" s="25">
        <f t="shared" si="18"/>
        <v>29</v>
      </c>
      <c r="BQ45" s="1">
        <f t="shared" si="19"/>
        <v>57</v>
      </c>
      <c r="BR45" s="53" t="s">
        <v>223</v>
      </c>
      <c r="BS45" s="1"/>
      <c r="BT45" s="55"/>
    </row>
    <row r="46" spans="1:82" ht="27.75" customHeight="1">
      <c r="A46" s="9"/>
      <c r="B46" s="45" t="s">
        <v>204</v>
      </c>
      <c r="C46" s="56" t="s">
        <v>53</v>
      </c>
      <c r="E46" s="23" t="s">
        <v>224</v>
      </c>
      <c r="F46" s="53" t="s">
        <v>225</v>
      </c>
      <c r="G46" s="1"/>
      <c r="H46" s="55"/>
      <c r="I46" s="77">
        <v>1</v>
      </c>
      <c r="J46" s="77">
        <v>1</v>
      </c>
      <c r="K46" s="77">
        <v>0</v>
      </c>
      <c r="L46" s="77">
        <v>0</v>
      </c>
      <c r="M46" s="77">
        <v>1</v>
      </c>
      <c r="N46" s="77">
        <v>0</v>
      </c>
      <c r="O46" s="77">
        <v>0</v>
      </c>
      <c r="P46" s="77">
        <v>0</v>
      </c>
      <c r="Q46" s="77">
        <v>0</v>
      </c>
      <c r="R46" s="77">
        <v>1</v>
      </c>
      <c r="S46" s="77">
        <v>1</v>
      </c>
      <c r="T46" s="77">
        <v>1</v>
      </c>
      <c r="U46" s="77">
        <v>1</v>
      </c>
      <c r="V46" s="77">
        <v>1</v>
      </c>
      <c r="W46" s="77">
        <v>0</v>
      </c>
      <c r="X46" s="77">
        <v>0</v>
      </c>
      <c r="Y46" s="77">
        <v>0</v>
      </c>
      <c r="Z46" s="77">
        <v>1</v>
      </c>
      <c r="AA46" s="77">
        <v>1</v>
      </c>
      <c r="AB46" s="77">
        <v>0</v>
      </c>
      <c r="AC46" s="77">
        <v>0</v>
      </c>
      <c r="AD46" s="77">
        <v>1</v>
      </c>
      <c r="AE46" s="77">
        <v>0</v>
      </c>
      <c r="AF46" s="77">
        <v>1</v>
      </c>
      <c r="AG46" s="77">
        <v>0</v>
      </c>
      <c r="AH46" s="77">
        <v>0</v>
      </c>
      <c r="AI46" s="77">
        <v>0</v>
      </c>
      <c r="AJ46" s="77">
        <v>1</v>
      </c>
      <c r="AK46" s="77">
        <v>0</v>
      </c>
      <c r="AL46" s="77">
        <v>0</v>
      </c>
      <c r="AM46" s="77">
        <v>1</v>
      </c>
      <c r="AN46" s="77">
        <v>1</v>
      </c>
      <c r="AO46" s="77">
        <v>0</v>
      </c>
      <c r="AP46" s="77">
        <v>0</v>
      </c>
      <c r="AQ46" s="77">
        <v>0</v>
      </c>
      <c r="AR46" s="77">
        <v>1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1</v>
      </c>
      <c r="AY46" s="77">
        <v>0</v>
      </c>
      <c r="AZ46" s="77">
        <v>1</v>
      </c>
      <c r="BA46" s="77">
        <v>0</v>
      </c>
      <c r="BB46" s="77">
        <v>0</v>
      </c>
      <c r="BC46" s="77">
        <v>1</v>
      </c>
      <c r="BD46" s="77">
        <v>1</v>
      </c>
      <c r="BE46" s="77">
        <v>1</v>
      </c>
      <c r="BF46" s="77">
        <v>1</v>
      </c>
      <c r="BG46" s="77">
        <v>0</v>
      </c>
      <c r="BH46" s="77">
        <v>1</v>
      </c>
      <c r="BI46" s="77">
        <v>1</v>
      </c>
      <c r="BJ46" s="77">
        <v>0</v>
      </c>
      <c r="BK46" s="77">
        <v>0</v>
      </c>
      <c r="BL46" s="77">
        <v>1</v>
      </c>
      <c r="BM46" s="77">
        <v>0</v>
      </c>
      <c r="BN46" s="25">
        <f t="shared" si="16"/>
        <v>25</v>
      </c>
      <c r="BO46" s="25">
        <f t="shared" si="17"/>
        <v>0</v>
      </c>
      <c r="BP46" s="72">
        <f t="shared" si="18"/>
        <v>32</v>
      </c>
      <c r="BQ46" s="1">
        <f t="shared" si="19"/>
        <v>57</v>
      </c>
      <c r="BR46" s="53" t="s">
        <v>225</v>
      </c>
      <c r="BS46" s="1"/>
      <c r="BT46" s="55"/>
    </row>
    <row r="47" spans="1:82" ht="27.75" customHeight="1">
      <c r="A47" s="9"/>
      <c r="B47" s="45" t="s">
        <v>205</v>
      </c>
      <c r="C47" s="50" t="s">
        <v>68</v>
      </c>
      <c r="E47" s="23" t="s">
        <v>226</v>
      </c>
      <c r="F47" s="54" t="s">
        <v>227</v>
      </c>
      <c r="G47" s="1"/>
      <c r="H47" s="55"/>
      <c r="I47" s="77">
        <v>1</v>
      </c>
      <c r="J47" s="77">
        <v>1</v>
      </c>
      <c r="K47" s="77">
        <v>0</v>
      </c>
      <c r="L47" s="77">
        <v>0</v>
      </c>
      <c r="M47" s="77">
        <v>1</v>
      </c>
      <c r="N47" s="77">
        <v>0</v>
      </c>
      <c r="O47" s="77">
        <v>0</v>
      </c>
      <c r="P47" s="77">
        <v>0</v>
      </c>
      <c r="Q47" s="77">
        <v>0</v>
      </c>
      <c r="R47" s="77">
        <v>1</v>
      </c>
      <c r="S47" s="77">
        <v>1</v>
      </c>
      <c r="T47" s="77">
        <v>1</v>
      </c>
      <c r="U47" s="77">
        <v>1</v>
      </c>
      <c r="V47" s="77">
        <v>1</v>
      </c>
      <c r="W47" s="77">
        <v>0</v>
      </c>
      <c r="X47" s="77">
        <v>0</v>
      </c>
      <c r="Y47" s="77">
        <v>0</v>
      </c>
      <c r="Z47" s="77">
        <v>1</v>
      </c>
      <c r="AA47" s="77">
        <v>1</v>
      </c>
      <c r="AB47" s="77">
        <v>0</v>
      </c>
      <c r="AC47" s="77">
        <v>1</v>
      </c>
      <c r="AD47" s="77">
        <v>1</v>
      </c>
      <c r="AE47" s="77">
        <v>0</v>
      </c>
      <c r="AF47" s="77">
        <v>1</v>
      </c>
      <c r="AG47" s="77">
        <v>0</v>
      </c>
      <c r="AH47" s="77">
        <v>0</v>
      </c>
      <c r="AI47" s="77">
        <v>0</v>
      </c>
      <c r="AJ47" s="77">
        <v>1</v>
      </c>
      <c r="AK47" s="77">
        <v>0</v>
      </c>
      <c r="AL47" s="77">
        <v>0</v>
      </c>
      <c r="AM47" s="77">
        <v>1</v>
      </c>
      <c r="AN47" s="77">
        <v>1</v>
      </c>
      <c r="AO47" s="77">
        <v>0</v>
      </c>
      <c r="AP47" s="77">
        <v>0</v>
      </c>
      <c r="AQ47" s="77">
        <v>0</v>
      </c>
      <c r="AR47" s="77">
        <v>1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1</v>
      </c>
      <c r="AY47" s="77">
        <v>0</v>
      </c>
      <c r="AZ47" s="77">
        <v>1</v>
      </c>
      <c r="BA47" s="77">
        <v>0</v>
      </c>
      <c r="BB47" s="77">
        <v>0</v>
      </c>
      <c r="BC47" s="77">
        <v>1</v>
      </c>
      <c r="BD47" s="77">
        <v>1</v>
      </c>
      <c r="BE47" s="77">
        <v>1</v>
      </c>
      <c r="BF47" s="77">
        <v>1</v>
      </c>
      <c r="BG47" s="77">
        <v>1</v>
      </c>
      <c r="BH47" s="77">
        <v>1</v>
      </c>
      <c r="BI47" s="77">
        <v>1</v>
      </c>
      <c r="BJ47" s="77">
        <v>0</v>
      </c>
      <c r="BK47" s="77">
        <v>1</v>
      </c>
      <c r="BL47" s="77">
        <v>1</v>
      </c>
      <c r="BM47" s="77">
        <v>0</v>
      </c>
      <c r="BN47" s="71">
        <f t="shared" si="16"/>
        <v>28</v>
      </c>
      <c r="BO47" s="25">
        <f t="shared" si="17"/>
        <v>0</v>
      </c>
      <c r="BP47" s="25">
        <f t="shared" si="18"/>
        <v>29</v>
      </c>
      <c r="BQ47" s="1">
        <f t="shared" si="19"/>
        <v>57</v>
      </c>
      <c r="BR47" s="54" t="s">
        <v>227</v>
      </c>
      <c r="BS47" s="1"/>
      <c r="BT47" s="55"/>
    </row>
    <row r="48" spans="1:82" ht="27.75" customHeight="1">
      <c r="C48" s="50" t="s">
        <v>69</v>
      </c>
      <c r="E48" s="23" t="s">
        <v>229</v>
      </c>
      <c r="F48" s="1" t="s">
        <v>230</v>
      </c>
      <c r="I48" s="77">
        <v>1</v>
      </c>
      <c r="J48" s="77">
        <v>1</v>
      </c>
      <c r="K48" s="77">
        <v>0</v>
      </c>
      <c r="L48" s="77">
        <v>0</v>
      </c>
      <c r="M48" s="77">
        <v>1</v>
      </c>
      <c r="N48" s="77">
        <v>0</v>
      </c>
      <c r="O48" s="77">
        <v>0</v>
      </c>
      <c r="P48" s="77">
        <v>0</v>
      </c>
      <c r="Q48" s="77">
        <v>0</v>
      </c>
      <c r="R48" s="77">
        <v>1</v>
      </c>
      <c r="S48" s="77">
        <v>1</v>
      </c>
      <c r="T48" s="77">
        <v>1</v>
      </c>
      <c r="U48" s="77">
        <v>1</v>
      </c>
      <c r="V48" s="77">
        <v>0</v>
      </c>
      <c r="W48" s="77">
        <v>0</v>
      </c>
      <c r="X48" s="77">
        <v>0</v>
      </c>
      <c r="Y48" s="77">
        <v>0</v>
      </c>
      <c r="Z48" s="77">
        <v>1</v>
      </c>
      <c r="AA48" s="77">
        <v>1</v>
      </c>
      <c r="AB48" s="77">
        <v>0</v>
      </c>
      <c r="AC48" s="77">
        <v>-1</v>
      </c>
      <c r="AD48" s="77">
        <v>1</v>
      </c>
      <c r="AE48" s="77">
        <v>0</v>
      </c>
      <c r="AF48" s="77">
        <v>1</v>
      </c>
      <c r="AG48" s="77">
        <v>0</v>
      </c>
      <c r="AH48" s="77">
        <v>0</v>
      </c>
      <c r="AI48" s="77">
        <v>1</v>
      </c>
      <c r="AJ48" s="77">
        <v>1</v>
      </c>
      <c r="AK48" s="77">
        <v>-1</v>
      </c>
      <c r="AL48" s="77">
        <v>0</v>
      </c>
      <c r="AM48" s="77">
        <v>1</v>
      </c>
      <c r="AN48" s="77">
        <v>0</v>
      </c>
      <c r="AO48" s="77">
        <v>0</v>
      </c>
      <c r="AP48" s="77">
        <v>0</v>
      </c>
      <c r="AQ48" s="77">
        <v>0</v>
      </c>
      <c r="AR48" s="77">
        <v>1</v>
      </c>
      <c r="AS48" s="77">
        <v>0</v>
      </c>
      <c r="AT48" s="77">
        <v>0</v>
      </c>
      <c r="AU48" s="77">
        <v>0</v>
      </c>
      <c r="AV48" s="77">
        <v>0</v>
      </c>
      <c r="AW48" s="77">
        <v>0</v>
      </c>
      <c r="AX48" s="77">
        <v>-1</v>
      </c>
      <c r="AY48" s="77">
        <v>0</v>
      </c>
      <c r="AZ48" s="77">
        <v>1</v>
      </c>
      <c r="BA48" s="77">
        <v>0</v>
      </c>
      <c r="BB48" s="77">
        <v>0</v>
      </c>
      <c r="BC48" s="77">
        <v>1</v>
      </c>
      <c r="BD48" s="77">
        <v>1</v>
      </c>
      <c r="BE48" s="77">
        <v>1</v>
      </c>
      <c r="BF48" s="77">
        <v>1</v>
      </c>
      <c r="BG48" s="77">
        <v>-1</v>
      </c>
      <c r="BH48" s="77">
        <v>1</v>
      </c>
      <c r="BI48" s="77">
        <v>0</v>
      </c>
      <c r="BJ48" s="77">
        <v>0</v>
      </c>
      <c r="BK48" s="77">
        <v>-1</v>
      </c>
      <c r="BL48" s="77">
        <v>0</v>
      </c>
      <c r="BM48" s="77">
        <v>0</v>
      </c>
      <c r="BN48" s="25">
        <f t="shared" si="16"/>
        <v>21</v>
      </c>
      <c r="BO48" s="25">
        <f t="shared" si="17"/>
        <v>5</v>
      </c>
      <c r="BP48" s="72">
        <f t="shared" si="18"/>
        <v>31</v>
      </c>
      <c r="BQ48" s="1">
        <f t="shared" si="19"/>
        <v>57</v>
      </c>
      <c r="BR48" s="1" t="s">
        <v>230</v>
      </c>
    </row>
    <row r="49" spans="1:82" ht="27.75" customHeight="1">
      <c r="A49" s="9"/>
      <c r="B49" s="45" t="s">
        <v>207</v>
      </c>
      <c r="C49" s="50" t="s">
        <v>70</v>
      </c>
      <c r="E49" s="23" t="s">
        <v>400</v>
      </c>
      <c r="F49" s="1" t="s">
        <v>231</v>
      </c>
      <c r="G49" s="1"/>
      <c r="H49" s="1"/>
      <c r="I49" s="77">
        <v>1</v>
      </c>
      <c r="J49" s="77">
        <v>1</v>
      </c>
      <c r="K49" s="77">
        <v>0</v>
      </c>
      <c r="L49" s="77">
        <v>0</v>
      </c>
      <c r="M49" s="77">
        <v>1</v>
      </c>
      <c r="N49" s="77">
        <v>0</v>
      </c>
      <c r="O49" s="77">
        <v>0</v>
      </c>
      <c r="P49" s="77">
        <v>0</v>
      </c>
      <c r="Q49" s="77">
        <v>0</v>
      </c>
      <c r="R49" s="77">
        <v>1</v>
      </c>
      <c r="S49" s="77">
        <v>1</v>
      </c>
      <c r="T49" s="77">
        <v>1</v>
      </c>
      <c r="U49" s="77">
        <v>1</v>
      </c>
      <c r="V49" s="77">
        <v>0</v>
      </c>
      <c r="W49" s="77">
        <v>0</v>
      </c>
      <c r="X49" s="77">
        <v>0</v>
      </c>
      <c r="Y49" s="77">
        <v>0</v>
      </c>
      <c r="Z49" s="77">
        <v>1</v>
      </c>
      <c r="AA49" s="77">
        <v>1</v>
      </c>
      <c r="AB49" s="77">
        <v>0</v>
      </c>
      <c r="AC49" s="77">
        <v>1</v>
      </c>
      <c r="AD49" s="77">
        <v>1</v>
      </c>
      <c r="AE49" s="77">
        <v>0</v>
      </c>
      <c r="AF49" s="77">
        <v>1</v>
      </c>
      <c r="AG49" s="77">
        <v>0</v>
      </c>
      <c r="AH49" s="77">
        <v>0</v>
      </c>
      <c r="AI49" s="77">
        <v>1</v>
      </c>
      <c r="AJ49" s="77">
        <v>1</v>
      </c>
      <c r="AK49" s="77">
        <v>1</v>
      </c>
      <c r="AL49" s="77">
        <v>0</v>
      </c>
      <c r="AM49" s="77">
        <v>1</v>
      </c>
      <c r="AN49" s="77">
        <v>0</v>
      </c>
      <c r="AO49" s="77">
        <v>0</v>
      </c>
      <c r="AP49" s="77">
        <v>0</v>
      </c>
      <c r="AQ49" s="77">
        <v>0</v>
      </c>
      <c r="AR49" s="77">
        <v>1</v>
      </c>
      <c r="AS49" s="77">
        <v>0</v>
      </c>
      <c r="AT49" s="77">
        <v>0</v>
      </c>
      <c r="AU49" s="77">
        <v>0</v>
      </c>
      <c r="AV49" s="77">
        <v>0</v>
      </c>
      <c r="AW49" s="77">
        <v>0</v>
      </c>
      <c r="AX49" s="77">
        <v>1</v>
      </c>
      <c r="AY49" s="77">
        <v>0</v>
      </c>
      <c r="AZ49" s="77">
        <v>1</v>
      </c>
      <c r="BA49" s="77">
        <v>0</v>
      </c>
      <c r="BB49" s="77">
        <v>0</v>
      </c>
      <c r="BC49" s="77">
        <v>1</v>
      </c>
      <c r="BD49" s="77">
        <v>1</v>
      </c>
      <c r="BE49" s="77">
        <v>1</v>
      </c>
      <c r="BF49" s="77">
        <v>1</v>
      </c>
      <c r="BG49" s="77">
        <v>1</v>
      </c>
      <c r="BH49" s="77">
        <v>1</v>
      </c>
      <c r="BI49" s="77">
        <v>1</v>
      </c>
      <c r="BJ49" s="77">
        <v>0</v>
      </c>
      <c r="BK49" s="77">
        <v>1</v>
      </c>
      <c r="BL49" s="77">
        <v>1</v>
      </c>
      <c r="BM49" s="77">
        <v>0</v>
      </c>
      <c r="BN49" s="71">
        <f t="shared" si="16"/>
        <v>28</v>
      </c>
      <c r="BO49" s="25">
        <f t="shared" si="17"/>
        <v>0</v>
      </c>
      <c r="BP49" s="25">
        <f t="shared" si="18"/>
        <v>29</v>
      </c>
      <c r="BQ49" s="1">
        <f t="shared" si="19"/>
        <v>57</v>
      </c>
      <c r="BR49" s="1" t="s">
        <v>231</v>
      </c>
      <c r="BS49" s="1"/>
      <c r="BT49" s="1"/>
    </row>
    <row r="50" spans="1:82" ht="27.75" customHeight="1">
      <c r="A50" s="9"/>
      <c r="B50" s="45" t="s">
        <v>208</v>
      </c>
      <c r="C50" s="50" t="s">
        <v>71</v>
      </c>
      <c r="E50" s="23" t="s">
        <v>401</v>
      </c>
      <c r="F50" s="1" t="s">
        <v>232</v>
      </c>
      <c r="G50" s="1"/>
      <c r="H50" s="1"/>
      <c r="I50" s="77">
        <v>1</v>
      </c>
      <c r="J50" s="77">
        <v>1</v>
      </c>
      <c r="K50" s="77">
        <v>0</v>
      </c>
      <c r="L50" s="77">
        <v>0</v>
      </c>
      <c r="M50" s="77">
        <v>1</v>
      </c>
      <c r="N50" s="77">
        <v>0</v>
      </c>
      <c r="O50" s="77">
        <v>0</v>
      </c>
      <c r="P50" s="77">
        <v>0</v>
      </c>
      <c r="Q50" s="77">
        <v>0</v>
      </c>
      <c r="R50" s="77">
        <v>1</v>
      </c>
      <c r="S50" s="77">
        <v>1</v>
      </c>
      <c r="T50" s="77">
        <v>1</v>
      </c>
      <c r="U50" s="77">
        <v>1</v>
      </c>
      <c r="V50" s="77">
        <v>0</v>
      </c>
      <c r="W50" s="77">
        <v>0</v>
      </c>
      <c r="X50" s="77">
        <v>0</v>
      </c>
      <c r="Y50" s="77">
        <v>0</v>
      </c>
      <c r="Z50" s="77">
        <v>1</v>
      </c>
      <c r="AA50" s="77">
        <v>1</v>
      </c>
      <c r="AB50" s="77">
        <v>0</v>
      </c>
      <c r="AC50" s="77">
        <v>-1</v>
      </c>
      <c r="AD50" s="77">
        <v>1</v>
      </c>
      <c r="AE50" s="77">
        <v>0</v>
      </c>
      <c r="AF50" s="77">
        <v>1</v>
      </c>
      <c r="AG50" s="77">
        <v>0</v>
      </c>
      <c r="AH50" s="77">
        <v>0</v>
      </c>
      <c r="AI50" s="77">
        <v>1</v>
      </c>
      <c r="AJ50" s="77">
        <v>1</v>
      </c>
      <c r="AK50" s="77">
        <v>-1</v>
      </c>
      <c r="AL50" s="77">
        <v>0</v>
      </c>
      <c r="AM50" s="77">
        <v>1</v>
      </c>
      <c r="AN50" s="77">
        <v>0</v>
      </c>
      <c r="AO50" s="77">
        <v>0</v>
      </c>
      <c r="AP50" s="77">
        <v>0</v>
      </c>
      <c r="AQ50" s="77">
        <v>0</v>
      </c>
      <c r="AR50" s="77">
        <v>1</v>
      </c>
      <c r="AS50" s="77">
        <v>0</v>
      </c>
      <c r="AT50" s="77">
        <v>0</v>
      </c>
      <c r="AU50" s="77">
        <v>0</v>
      </c>
      <c r="AV50" s="77">
        <v>0</v>
      </c>
      <c r="AW50" s="77">
        <v>0</v>
      </c>
      <c r="AX50" s="77">
        <v>-1</v>
      </c>
      <c r="AY50" s="77">
        <v>0</v>
      </c>
      <c r="AZ50" s="77">
        <v>1</v>
      </c>
      <c r="BA50" s="77">
        <v>0</v>
      </c>
      <c r="BB50" s="77">
        <v>0</v>
      </c>
      <c r="BC50" s="77">
        <v>1</v>
      </c>
      <c r="BD50" s="77">
        <v>1</v>
      </c>
      <c r="BE50" s="77">
        <v>1</v>
      </c>
      <c r="BF50" s="77">
        <v>1</v>
      </c>
      <c r="BG50" s="77">
        <v>-1</v>
      </c>
      <c r="BH50" s="77">
        <v>1</v>
      </c>
      <c r="BI50" s="77">
        <v>1</v>
      </c>
      <c r="BJ50" s="77">
        <v>0</v>
      </c>
      <c r="BK50" s="77">
        <v>-1</v>
      </c>
      <c r="BL50" s="77">
        <v>-1</v>
      </c>
      <c r="BM50" s="77">
        <v>0</v>
      </c>
      <c r="BN50" s="25">
        <f t="shared" si="16"/>
        <v>22</v>
      </c>
      <c r="BO50" s="74">
        <f t="shared" si="17"/>
        <v>6</v>
      </c>
      <c r="BP50" s="25">
        <f t="shared" si="18"/>
        <v>29</v>
      </c>
      <c r="BQ50" s="1">
        <f t="shared" si="19"/>
        <v>57</v>
      </c>
      <c r="BR50" s="1" t="s">
        <v>232</v>
      </c>
      <c r="BS50" s="1"/>
      <c r="BT50" s="1"/>
    </row>
    <row r="51" spans="1:82" ht="27.75" customHeight="1">
      <c r="A51" s="9"/>
      <c r="B51" s="45" t="s">
        <v>209</v>
      </c>
      <c r="C51" s="50" t="s">
        <v>72</v>
      </c>
      <c r="E51" s="23" t="s">
        <v>233</v>
      </c>
      <c r="F51" s="1" t="s">
        <v>234</v>
      </c>
      <c r="G51" s="1"/>
      <c r="H51" s="1"/>
      <c r="I51" s="77">
        <v>1</v>
      </c>
      <c r="J51" s="77">
        <v>1</v>
      </c>
      <c r="K51" s="77">
        <v>0</v>
      </c>
      <c r="L51" s="77">
        <v>0</v>
      </c>
      <c r="M51" s="77">
        <v>1</v>
      </c>
      <c r="N51" s="77">
        <v>0</v>
      </c>
      <c r="O51" s="77">
        <v>0</v>
      </c>
      <c r="P51" s="77">
        <v>0</v>
      </c>
      <c r="Q51" s="77">
        <v>0</v>
      </c>
      <c r="R51" s="77">
        <v>1</v>
      </c>
      <c r="S51" s="77">
        <v>1</v>
      </c>
      <c r="T51" s="77">
        <v>1</v>
      </c>
      <c r="U51" s="77">
        <v>1</v>
      </c>
      <c r="V51" s="77">
        <v>0</v>
      </c>
      <c r="W51" s="77">
        <v>0</v>
      </c>
      <c r="X51" s="77">
        <v>0</v>
      </c>
      <c r="Y51" s="77">
        <v>0</v>
      </c>
      <c r="Z51" s="77">
        <v>1</v>
      </c>
      <c r="AA51" s="77">
        <v>1</v>
      </c>
      <c r="AB51" s="77">
        <v>0</v>
      </c>
      <c r="AC51" s="77">
        <v>-1</v>
      </c>
      <c r="AD51" s="77">
        <v>1</v>
      </c>
      <c r="AE51" s="77">
        <v>0</v>
      </c>
      <c r="AF51" s="77">
        <v>1</v>
      </c>
      <c r="AG51" s="77">
        <v>0</v>
      </c>
      <c r="AH51" s="77">
        <v>0</v>
      </c>
      <c r="AI51" s="77">
        <v>1</v>
      </c>
      <c r="AJ51" s="77">
        <v>1</v>
      </c>
      <c r="AK51" s="77">
        <v>-1</v>
      </c>
      <c r="AL51" s="77">
        <v>0</v>
      </c>
      <c r="AM51" s="77">
        <v>1</v>
      </c>
      <c r="AN51" s="77">
        <v>0</v>
      </c>
      <c r="AO51" s="77">
        <v>0</v>
      </c>
      <c r="AP51" s="77">
        <v>0</v>
      </c>
      <c r="AQ51" s="77">
        <v>0</v>
      </c>
      <c r="AR51" s="77">
        <v>1</v>
      </c>
      <c r="AS51" s="77">
        <v>0</v>
      </c>
      <c r="AT51" s="77">
        <v>0</v>
      </c>
      <c r="AU51" s="77">
        <v>0</v>
      </c>
      <c r="AV51" s="77">
        <v>0</v>
      </c>
      <c r="AW51" s="77">
        <v>0</v>
      </c>
      <c r="AX51" s="77">
        <v>-1</v>
      </c>
      <c r="AY51" s="77">
        <v>0</v>
      </c>
      <c r="AZ51" s="77">
        <v>1</v>
      </c>
      <c r="BA51" s="77">
        <v>0</v>
      </c>
      <c r="BB51" s="77">
        <v>0</v>
      </c>
      <c r="BC51" s="77">
        <v>1</v>
      </c>
      <c r="BD51" s="77">
        <v>0</v>
      </c>
      <c r="BE51" s="77">
        <v>1</v>
      </c>
      <c r="BF51" s="77">
        <v>1</v>
      </c>
      <c r="BG51" s="77">
        <v>-1</v>
      </c>
      <c r="BH51" s="77">
        <v>-1</v>
      </c>
      <c r="BI51" s="77">
        <v>1</v>
      </c>
      <c r="BJ51" s="77">
        <v>0</v>
      </c>
      <c r="BK51" s="77">
        <v>-1</v>
      </c>
      <c r="BL51" s="77">
        <v>-1</v>
      </c>
      <c r="BM51" s="77">
        <v>0</v>
      </c>
      <c r="BN51" s="25">
        <f t="shared" si="16"/>
        <v>20</v>
      </c>
      <c r="BO51" s="25">
        <f t="shared" si="17"/>
        <v>7</v>
      </c>
      <c r="BP51" s="72">
        <f t="shared" si="18"/>
        <v>30</v>
      </c>
      <c r="BQ51" s="1">
        <f t="shared" si="19"/>
        <v>57</v>
      </c>
      <c r="BR51" s="1" t="s">
        <v>234</v>
      </c>
      <c r="BS51" s="1"/>
      <c r="BT51" s="1"/>
    </row>
    <row r="52" spans="1:82" ht="27.75" customHeight="1">
      <c r="A52" s="9"/>
      <c r="B52" s="45" t="s">
        <v>210</v>
      </c>
      <c r="C52" s="16" t="s">
        <v>73</v>
      </c>
      <c r="E52" s="23" t="s">
        <v>235</v>
      </c>
      <c r="F52" s="1" t="s">
        <v>236</v>
      </c>
      <c r="G52" s="1"/>
      <c r="H52" s="1"/>
      <c r="I52" s="77">
        <v>1</v>
      </c>
      <c r="J52" s="77">
        <v>1</v>
      </c>
      <c r="K52" s="77">
        <v>0</v>
      </c>
      <c r="L52" s="77">
        <v>0</v>
      </c>
      <c r="M52" s="77">
        <v>1</v>
      </c>
      <c r="N52" s="77">
        <v>0</v>
      </c>
      <c r="O52" s="77">
        <v>0</v>
      </c>
      <c r="P52" s="77">
        <v>0</v>
      </c>
      <c r="Q52" s="77">
        <v>0</v>
      </c>
      <c r="R52" s="77">
        <v>1</v>
      </c>
      <c r="S52" s="77">
        <v>1</v>
      </c>
      <c r="T52" s="77">
        <v>1</v>
      </c>
      <c r="U52" s="77">
        <v>1</v>
      </c>
      <c r="V52" s="77">
        <v>0</v>
      </c>
      <c r="W52" s="77">
        <v>0</v>
      </c>
      <c r="X52" s="77">
        <v>0</v>
      </c>
      <c r="Y52" s="77">
        <v>0</v>
      </c>
      <c r="Z52" s="77">
        <v>1</v>
      </c>
      <c r="AA52" s="77">
        <v>1</v>
      </c>
      <c r="AB52" s="77">
        <v>0</v>
      </c>
      <c r="AC52" s="77">
        <v>1</v>
      </c>
      <c r="AD52" s="77">
        <v>0</v>
      </c>
      <c r="AE52" s="77">
        <v>0</v>
      </c>
      <c r="AF52" s="77">
        <v>1</v>
      </c>
      <c r="AG52" s="77">
        <v>0</v>
      </c>
      <c r="AH52" s="77">
        <v>0</v>
      </c>
      <c r="AI52" s="77">
        <v>1</v>
      </c>
      <c r="AJ52" s="77">
        <v>1</v>
      </c>
      <c r="AK52" s="77">
        <v>0</v>
      </c>
      <c r="AL52" s="77">
        <v>0</v>
      </c>
      <c r="AM52" s="77">
        <v>1</v>
      </c>
      <c r="AN52" s="77">
        <v>0</v>
      </c>
      <c r="AO52" s="77">
        <v>0</v>
      </c>
      <c r="AP52" s="77">
        <v>0</v>
      </c>
      <c r="AQ52" s="77">
        <v>0</v>
      </c>
      <c r="AR52" s="77">
        <v>1</v>
      </c>
      <c r="AS52" s="77">
        <v>0</v>
      </c>
      <c r="AT52" s="77">
        <v>0</v>
      </c>
      <c r="AU52" s="77">
        <v>0</v>
      </c>
      <c r="AV52" s="77">
        <v>0</v>
      </c>
      <c r="AW52" s="77">
        <v>0</v>
      </c>
      <c r="AX52" s="77">
        <v>0</v>
      </c>
      <c r="AY52" s="77">
        <v>0</v>
      </c>
      <c r="AZ52" s="77">
        <v>1</v>
      </c>
      <c r="BA52" s="77">
        <v>0</v>
      </c>
      <c r="BB52" s="77">
        <v>0</v>
      </c>
      <c r="BC52" s="77">
        <v>1</v>
      </c>
      <c r="BD52" s="77">
        <v>-1</v>
      </c>
      <c r="BE52" s="77">
        <v>1</v>
      </c>
      <c r="BF52" s="77">
        <v>1</v>
      </c>
      <c r="BG52" s="77">
        <v>0</v>
      </c>
      <c r="BH52" s="77">
        <v>-1</v>
      </c>
      <c r="BI52" s="77">
        <v>1</v>
      </c>
      <c r="BJ52" s="77">
        <v>0</v>
      </c>
      <c r="BK52" s="77">
        <v>-1</v>
      </c>
      <c r="BL52" s="77">
        <v>-1</v>
      </c>
      <c r="BM52" s="77">
        <v>0</v>
      </c>
      <c r="BN52" s="25">
        <f t="shared" si="16"/>
        <v>20</v>
      </c>
      <c r="BO52" s="25">
        <f t="shared" si="17"/>
        <v>4</v>
      </c>
      <c r="BP52" s="72">
        <f t="shared" si="18"/>
        <v>33</v>
      </c>
      <c r="BQ52" s="1">
        <f t="shared" si="19"/>
        <v>57</v>
      </c>
      <c r="BR52" s="1" t="s">
        <v>236</v>
      </c>
      <c r="BS52" s="1"/>
      <c r="BT52" s="1"/>
    </row>
    <row r="53" spans="1:82" ht="27.75" customHeight="1">
      <c r="A53" s="9"/>
      <c r="B53" s="45" t="s">
        <v>211</v>
      </c>
      <c r="C53" s="16" t="s">
        <v>74</v>
      </c>
      <c r="E53" s="23" t="s">
        <v>237</v>
      </c>
      <c r="F53" s="1"/>
      <c r="G53" s="1"/>
      <c r="H53" s="1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25"/>
      <c r="BO53" s="25"/>
      <c r="BP53" s="25"/>
      <c r="BQ53" s="1"/>
      <c r="BR53" s="1"/>
      <c r="BS53" s="1"/>
      <c r="BT53" s="1"/>
    </row>
    <row r="54" spans="1:82" ht="27.75" customHeight="1">
      <c r="A54" s="9"/>
      <c r="B54" s="45" t="s">
        <v>212</v>
      </c>
      <c r="C54" s="16" t="s">
        <v>75</v>
      </c>
      <c r="E54" s="23" t="s">
        <v>228</v>
      </c>
      <c r="F54" s="54"/>
      <c r="G54" s="1"/>
      <c r="H54" s="55"/>
      <c r="I54" s="77" t="s">
        <v>14</v>
      </c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25"/>
      <c r="BO54" s="25"/>
      <c r="BP54" s="25"/>
      <c r="BQ54" s="1"/>
      <c r="BR54" s="54"/>
      <c r="BS54" s="1"/>
      <c r="BT54" s="55"/>
    </row>
    <row r="55" spans="1:82" ht="27" customHeight="1">
      <c r="A55" s="9"/>
      <c r="B55" s="45" t="s">
        <v>213</v>
      </c>
      <c r="C55" s="16" t="s">
        <v>76</v>
      </c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25"/>
      <c r="BO55" s="25"/>
      <c r="BP55" s="25"/>
      <c r="BQ55" s="1"/>
    </row>
    <row r="56" spans="1:82" ht="27.75" customHeight="1">
      <c r="A56" s="9"/>
      <c r="B56" s="45" t="s">
        <v>214</v>
      </c>
      <c r="C56" s="16" t="s">
        <v>77</v>
      </c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25"/>
      <c r="BO56" s="25"/>
      <c r="BP56" s="25"/>
      <c r="BQ56" s="1"/>
    </row>
    <row r="57" spans="1:82" ht="27.75" customHeight="1">
      <c r="A57" s="9"/>
      <c r="B57" s="45" t="s">
        <v>215</v>
      </c>
      <c r="C57" s="50" t="s">
        <v>78</v>
      </c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25"/>
      <c r="BO57" s="25"/>
      <c r="BP57" s="25"/>
      <c r="BQ57" s="1"/>
    </row>
    <row r="58" spans="1:82" ht="27.75" customHeight="1">
      <c r="A58" s="9"/>
      <c r="B58" s="45" t="s">
        <v>216</v>
      </c>
      <c r="C58" s="16" t="s">
        <v>54</v>
      </c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25"/>
      <c r="BO58" s="25"/>
      <c r="BP58" s="25"/>
      <c r="BQ58" s="1"/>
    </row>
    <row r="59" spans="1:82" ht="27.75" customHeight="1">
      <c r="A59" s="9"/>
      <c r="B59" s="45" t="s">
        <v>217</v>
      </c>
      <c r="C59" s="16" t="s">
        <v>55</v>
      </c>
      <c r="F59" s="1"/>
      <c r="G59" s="1"/>
      <c r="H59" s="1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25"/>
      <c r="BO59" s="25"/>
      <c r="BP59" s="25"/>
      <c r="BQ59" s="1"/>
    </row>
    <row r="60" spans="1:82" ht="27.75" customHeight="1">
      <c r="A60" s="9"/>
      <c r="B60" s="49" t="s">
        <v>218</v>
      </c>
      <c r="C60" s="51" t="s">
        <v>56</v>
      </c>
      <c r="E60" s="39"/>
      <c r="F60" s="1"/>
      <c r="G60" s="1"/>
      <c r="H60" s="1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25"/>
      <c r="BO60" s="25"/>
      <c r="BP60" s="25"/>
      <c r="BQ60" s="1"/>
    </row>
    <row r="61" spans="1:82" s="58" customFormat="1" ht="287.10000000000002" customHeight="1">
      <c r="A61" s="59"/>
      <c r="B61" s="60" t="s">
        <v>206</v>
      </c>
      <c r="I61" s="88" t="str">
        <f>C4</f>
        <v>1.     Art.10.1.respeto a la honra.</v>
      </c>
      <c r="J61" s="89" t="str">
        <f>C5</f>
        <v>2.     Art.10.1.b abstención de contenidos discriminatorios</v>
      </c>
      <c r="K61" s="90" t="str">
        <f>C6</f>
        <v>3.     Art.10.1.c  respeto a la intimidad</v>
      </c>
      <c r="L61" s="90" t="str">
        <f>C7</f>
        <v xml:space="preserve">4.     Art 10.2.a No incitar a NNA  a imitación peligrosa para la salud  </v>
      </c>
      <c r="M61" s="89" t="str">
        <f>C8</f>
        <v xml:space="preserve">5.     Art.10.2.b Abstenerse de identificaciones que atenten contra dignidad y derechos  </v>
      </c>
      <c r="N61" s="90" t="str">
        <f>C9</f>
        <v>6.     Art 10.2.c Evitar burlas de discapacidades</v>
      </c>
      <c r="O61" s="90" t="str">
        <f>C10</f>
        <v>7.     Art 10.2.d Abstenerse de identificar NNA en actos ilícitos</v>
      </c>
      <c r="P61" s="90" t="str">
        <f>C11</f>
        <v>8.     Art 10.2.e Derecho a la imagen y privacidad adolescentes en conflicto con  ley penal</v>
      </c>
      <c r="Q61" s="90" t="str">
        <f>C12</f>
        <v>9.     Art 10.2.f Contenidos atentatorios contra dignidad adultos mayores</v>
      </c>
      <c r="R61" s="89" t="str">
        <f>C13</f>
        <v>10.  Art 10.3.a,b-22 Información veraz.(Verificación, oportunidad, contextualización y contrastación, precisión, no tergiversación de la información)</v>
      </c>
      <c r="S61" s="89" t="str">
        <f>C14</f>
        <v>11.  Art 10.3.c Abstenerse de obtener información por métodos ilícitos  (Cámara oculta)</v>
      </c>
      <c r="T61" s="89" t="str">
        <f>C15</f>
        <v>12.  Art.10.3.d Evitar el tratamiento morboso de la información</v>
      </c>
      <c r="U61" s="89" t="str">
        <f>C16</f>
        <v>13.  Art. 10.3.e-39 Cláusula de Conciencia</v>
      </c>
      <c r="V61" s="89" t="str">
        <f>C17</f>
        <v>14.  Art.10.3.f-18 Impedir la Censura. Prohibición de censura previa</v>
      </c>
      <c r="W61" s="90" t="str">
        <f>C18</f>
        <v>15.  Art. 10.3.g No aceptar presiones externas</v>
      </c>
      <c r="X61" s="90" t="str">
        <f>C19</f>
        <v>16.  Art. 10.3.h- 40-  41  reserva de la fuente y secreto profesional</v>
      </c>
      <c r="Y61" s="89" t="str">
        <f>C20</f>
        <v>17.  Art.10.3.i-j Beneficios personales y provecho propio</v>
      </c>
      <c r="Z61" s="89" t="str">
        <f>C21</f>
        <v>18.  Art.10.3.k derechos de autor y normas de citas.</v>
      </c>
      <c r="AA61" s="89" t="str">
        <f>C22</f>
        <v>19.  Art.10.4.a-17 Libertad de expresión con responsabilidad</v>
      </c>
      <c r="AB61" s="90" t="str">
        <f>C23</f>
        <v>20.  Art.10.4.b-23 derecho a la rectificación</v>
      </c>
      <c r="AC61" s="91" t="str">
        <f>C24</f>
        <v>21.  Art.10.4.c presunción de inocencia</v>
      </c>
      <c r="AD61" s="89" t="str">
        <f>C25</f>
        <v>22.  Art. 10.4. d,e,f,g, diferenciación de géneros y funciones periodísticas</v>
      </c>
      <c r="AE61" s="90" t="str">
        <f>C26</f>
        <v>23.  Art.10.4.h No difusión irresponsable con el ambiente</v>
      </c>
      <c r="AF61" s="89" t="str">
        <f>C27</f>
        <v>24.  Art. 10.4.i Asumir responsabilidades</v>
      </c>
      <c r="AG61" s="90" t="str">
        <f>C28</f>
        <v>25.  Art.10.4.j-26 Linchamiento mediático</v>
      </c>
      <c r="AH61" s="90" t="str">
        <f>C29</f>
        <v>26.  Art. 11 Principio de acción afirmativa</v>
      </c>
      <c r="AI61" s="90" t="str">
        <f>C30</f>
        <v>27.  Art.12 Principio de la democratización de la comunicación</v>
      </c>
      <c r="AJ61" s="89" t="str">
        <f>C31</f>
        <v>28.  Art.13.Principio de Participación.</v>
      </c>
      <c r="AK61" s="89" t="str">
        <f>C32</f>
        <v>29.  Art.14 Principio de interculturalidad</v>
      </c>
      <c r="AL61" s="90" t="str">
        <f>C33</f>
        <v>30.  Art. 15 Principio del interés superior de NNA</v>
      </c>
      <c r="AM61" s="89" t="str">
        <f>C34</f>
        <v>31.  Art.16 Principio de transparencia</v>
      </c>
      <c r="AN61" s="89" t="str">
        <f>C35</f>
        <v>32.  Art. 19, 20, 21 Responsabilidad ulterior, RU Asumida MC, Responsabilidad Solidaria MC</v>
      </c>
      <c r="AO61" s="90" t="str">
        <f>C36</f>
        <v>33.  Art.24 Derecho de Réplica</v>
      </c>
      <c r="AP61" s="90" t="str">
        <f>C37</f>
        <v>34.  Art 27. Tratamiento equitativo  de la información judicial.</v>
      </c>
      <c r="AQ61" s="90" t="str">
        <f>C38</f>
        <v>35.  Art28. Obligación de entregar copias de Programas o impresos</v>
      </c>
      <c r="AR61" s="89" t="str">
        <f>C39</f>
        <v>36  Art.29 Libertad de información.</v>
      </c>
      <c r="AS61" s="90" t="str">
        <f>C40</f>
        <v xml:space="preserve">37.  Art. 30 Información de circulación restringida </v>
      </c>
      <c r="AT61" s="90" t="str">
        <f>C41</f>
        <v>38.  Art. 31 Derecho de protección a la comunicación personal</v>
      </c>
      <c r="AU61" s="90" t="str">
        <f>C42</f>
        <v xml:space="preserve">39.  Art. 32 Protección integral de NNA </v>
      </c>
      <c r="AV61" s="90" t="str">
        <f>C43</f>
        <v>40.  Art. 33, 34 Derecho a crear MC, Derecho  de acceso a Frecuencias</v>
      </c>
      <c r="AW61" s="90" t="str">
        <f>C44</f>
        <v>41.  Art. 35 Derecho de acceso universal a Tics</v>
      </c>
      <c r="AX61" s="89" t="str">
        <f>C45</f>
        <v>42.  Art.36 Derecho  a la comunicación intercultural y plurinacional</v>
      </c>
      <c r="AY61" s="90" t="str">
        <f>C46</f>
        <v>43.  Art.37 Derecho de las  personas con discapacidad  al acceso a la comunicación.</v>
      </c>
      <c r="AZ61" s="89" t="str">
        <f>C47</f>
        <v>44.  Art. 42 Libre ejercicio y profesionalidad.</v>
      </c>
      <c r="BA61" s="90" t="str">
        <f>C48</f>
        <v>45.  Art. 43 Composición laboral equitativa y paritaria en MC nacional.</v>
      </c>
      <c r="BB61" s="90" t="str">
        <f>C49</f>
        <v>46.  Art. 44.Derechos laborales de trabajadores de MC.</v>
      </c>
      <c r="BC61" s="89" t="str">
        <f>C50</f>
        <v>47.  Art.71 Información como servicio público responsable y de calidad</v>
      </c>
      <c r="BD61" s="91" t="str">
        <f>C51</f>
        <v>48.  Art. 71.1 Respetar y promover derechos.</v>
      </c>
      <c r="BE61" s="89" t="str">
        <f>C52</f>
        <v>49.  Art.71.2 Sentido crítico</v>
      </c>
      <c r="BF61" s="89" t="str">
        <f>C53</f>
        <v>50.  Art. 71.3 Obediencia a la Constitución, leyes y decisiones legítimas</v>
      </c>
      <c r="BG61" s="89" t="str">
        <f>C54</f>
        <v>51.  Art.71.4 Encuentro y diálogo para resolución de conflictos</v>
      </c>
      <c r="BH61" s="89" t="str">
        <f>C55</f>
        <v>52.  Art.71.5 Paz y Seguridad</v>
      </c>
      <c r="BI61" s="89" t="str">
        <f>C56</f>
        <v>53.  Art.71.6 Denunciar el abuso o uso ilegitimo de los poderes</v>
      </c>
      <c r="BJ61" s="90" t="str">
        <f>C57</f>
        <v>54.  Aqrt.71.7 Impedir la publicidad engañosa y que atente a derechos</v>
      </c>
      <c r="BK61" s="89" t="str">
        <f>C58</f>
        <v>55.  Art.71.8 Diálogo unidad e igualdad en la diversidad</v>
      </c>
      <c r="BL61" s="89" t="str">
        <f>C59</f>
        <v xml:space="preserve">56.  Art.71.9 Integración </v>
      </c>
      <c r="BM61" s="90" t="str">
        <f>C60</f>
        <v>57.  Art. 71.10 Edu-comunicación.</v>
      </c>
      <c r="BN61" s="69">
        <f>SUM(BN3:BN60)/38</f>
        <v>25.657894736842106</v>
      </c>
      <c r="BO61" s="69">
        <f>SUM(BO3:BO60)/38</f>
        <v>1.631578947368421</v>
      </c>
      <c r="BP61" s="69">
        <f>SUM(BP3:BP60)/38</f>
        <v>29.710526315789473</v>
      </c>
      <c r="BQ61" s="61"/>
    </row>
    <row r="62" spans="1:82">
      <c r="A62" s="45"/>
      <c r="B62" s="45"/>
      <c r="C62" s="62" t="s">
        <v>241</v>
      </c>
      <c r="D62" s="41"/>
      <c r="E62" s="41"/>
      <c r="F62" s="41"/>
      <c r="G62" s="41"/>
      <c r="H62" s="66" t="s">
        <v>241</v>
      </c>
      <c r="I62" s="92">
        <f t="shared" ref="I62:AN62" si="20">COUNTIF(I3:I60,"&gt;"&amp;0)</f>
        <v>37</v>
      </c>
      <c r="J62" s="92">
        <f t="shared" si="20"/>
        <v>37</v>
      </c>
      <c r="K62" s="92">
        <f t="shared" si="20"/>
        <v>0</v>
      </c>
      <c r="L62" s="92">
        <f t="shared" si="20"/>
        <v>0</v>
      </c>
      <c r="M62" s="92">
        <f t="shared" si="20"/>
        <v>36</v>
      </c>
      <c r="N62" s="92">
        <f t="shared" si="20"/>
        <v>0</v>
      </c>
      <c r="O62" s="92">
        <f t="shared" si="20"/>
        <v>0</v>
      </c>
      <c r="P62" s="92">
        <f t="shared" si="20"/>
        <v>0</v>
      </c>
      <c r="Q62" s="92">
        <f t="shared" si="20"/>
        <v>0</v>
      </c>
      <c r="R62" s="92">
        <f t="shared" si="20"/>
        <v>36</v>
      </c>
      <c r="S62" s="92">
        <f t="shared" si="20"/>
        <v>37</v>
      </c>
      <c r="T62" s="92">
        <f t="shared" si="20"/>
        <v>37</v>
      </c>
      <c r="U62" s="105">
        <f t="shared" si="20"/>
        <v>38</v>
      </c>
      <c r="V62" s="92">
        <f t="shared" si="20"/>
        <v>33</v>
      </c>
      <c r="W62" s="92">
        <f t="shared" si="20"/>
        <v>5</v>
      </c>
      <c r="X62" s="92">
        <f t="shared" si="20"/>
        <v>1</v>
      </c>
      <c r="Y62" s="92">
        <f t="shared" si="20"/>
        <v>23</v>
      </c>
      <c r="Z62" s="92">
        <f t="shared" si="20"/>
        <v>37</v>
      </c>
      <c r="AA62" s="92">
        <f t="shared" si="20"/>
        <v>36</v>
      </c>
      <c r="AB62" s="92">
        <f t="shared" si="20"/>
        <v>0</v>
      </c>
      <c r="AC62" s="92">
        <f t="shared" si="20"/>
        <v>10</v>
      </c>
      <c r="AD62" s="92">
        <f t="shared" si="20"/>
        <v>34</v>
      </c>
      <c r="AE62" s="92">
        <f t="shared" si="20"/>
        <v>0</v>
      </c>
      <c r="AF62" s="105">
        <f t="shared" si="20"/>
        <v>38</v>
      </c>
      <c r="AG62" s="92">
        <f t="shared" si="20"/>
        <v>4</v>
      </c>
      <c r="AH62" s="92">
        <f t="shared" si="20"/>
        <v>0</v>
      </c>
      <c r="AI62" s="92">
        <f t="shared" si="20"/>
        <v>5</v>
      </c>
      <c r="AJ62" s="92">
        <f t="shared" si="20"/>
        <v>36</v>
      </c>
      <c r="AK62" s="92">
        <f t="shared" si="20"/>
        <v>17</v>
      </c>
      <c r="AL62" s="92">
        <f t="shared" si="20"/>
        <v>4</v>
      </c>
      <c r="AM62" s="105">
        <f t="shared" si="20"/>
        <v>38</v>
      </c>
      <c r="AN62" s="92">
        <f t="shared" si="20"/>
        <v>33</v>
      </c>
      <c r="AO62" s="92">
        <f t="shared" ref="AO62:BM62" si="21">COUNTIF(AO3:AO60,"&gt;"&amp;0)</f>
        <v>0</v>
      </c>
      <c r="AP62" s="92">
        <f t="shared" si="21"/>
        <v>4</v>
      </c>
      <c r="AQ62" s="92">
        <f t="shared" si="21"/>
        <v>4</v>
      </c>
      <c r="AR62" s="105">
        <f t="shared" si="21"/>
        <v>38</v>
      </c>
      <c r="AS62" s="92">
        <f t="shared" si="21"/>
        <v>15</v>
      </c>
      <c r="AT62" s="92">
        <f t="shared" si="21"/>
        <v>4</v>
      </c>
      <c r="AU62" s="92">
        <f t="shared" si="21"/>
        <v>1</v>
      </c>
      <c r="AV62" s="92">
        <f t="shared" si="21"/>
        <v>1</v>
      </c>
      <c r="AW62" s="92">
        <f t="shared" si="21"/>
        <v>0</v>
      </c>
      <c r="AX62" s="92">
        <f t="shared" si="21"/>
        <v>19</v>
      </c>
      <c r="AY62" s="92">
        <f t="shared" si="21"/>
        <v>1</v>
      </c>
      <c r="AZ62" s="105">
        <f t="shared" si="21"/>
        <v>38</v>
      </c>
      <c r="BA62" s="92">
        <f t="shared" si="21"/>
        <v>0</v>
      </c>
      <c r="BB62" s="92">
        <f t="shared" si="21"/>
        <v>0</v>
      </c>
      <c r="BC62" s="92">
        <f t="shared" si="21"/>
        <v>36</v>
      </c>
      <c r="BD62" s="92">
        <f t="shared" si="21"/>
        <v>21</v>
      </c>
      <c r="BE62" s="92">
        <f t="shared" si="21"/>
        <v>35</v>
      </c>
      <c r="BF62" s="92">
        <f t="shared" si="21"/>
        <v>32</v>
      </c>
      <c r="BG62" s="92">
        <f t="shared" si="21"/>
        <v>17</v>
      </c>
      <c r="BH62" s="92">
        <f t="shared" si="21"/>
        <v>26</v>
      </c>
      <c r="BI62" s="92">
        <f t="shared" si="21"/>
        <v>27</v>
      </c>
      <c r="BJ62" s="92">
        <f t="shared" si="21"/>
        <v>1</v>
      </c>
      <c r="BK62" s="92">
        <f t="shared" si="21"/>
        <v>20</v>
      </c>
      <c r="BL62" s="92">
        <f t="shared" si="21"/>
        <v>22</v>
      </c>
      <c r="BM62" s="92">
        <f t="shared" si="21"/>
        <v>1</v>
      </c>
      <c r="BN62" s="70">
        <f>SUM(I62:BM62)/57</f>
        <v>17.105263157894736</v>
      </c>
      <c r="BO62" s="169" t="s">
        <v>248</v>
      </c>
      <c r="BP62" s="169"/>
      <c r="BQ62" s="41"/>
    </row>
    <row r="63" spans="1:82">
      <c r="A63" s="45"/>
      <c r="B63" s="45"/>
      <c r="C63" s="62" t="s">
        <v>242</v>
      </c>
      <c r="D63" s="41"/>
      <c r="E63" s="41"/>
      <c r="F63" s="41"/>
      <c r="G63" s="41"/>
      <c r="H63" s="68" t="s">
        <v>242</v>
      </c>
      <c r="I63" s="92">
        <f t="shared" ref="I63:AN63" si="22">COUNTIF(I3:I60,"&lt;"&amp;0)</f>
        <v>1</v>
      </c>
      <c r="J63" s="92">
        <f t="shared" si="22"/>
        <v>1</v>
      </c>
      <c r="K63" s="92">
        <f t="shared" si="22"/>
        <v>0</v>
      </c>
      <c r="L63" s="92">
        <f t="shared" si="22"/>
        <v>0</v>
      </c>
      <c r="M63" s="92">
        <f t="shared" si="22"/>
        <v>1</v>
      </c>
      <c r="N63" s="92">
        <f t="shared" si="22"/>
        <v>0</v>
      </c>
      <c r="O63" s="92">
        <f t="shared" si="22"/>
        <v>0</v>
      </c>
      <c r="P63" s="92">
        <f t="shared" si="22"/>
        <v>0</v>
      </c>
      <c r="Q63" s="92">
        <f t="shared" si="22"/>
        <v>0</v>
      </c>
      <c r="R63" s="92">
        <f t="shared" si="22"/>
        <v>2</v>
      </c>
      <c r="S63" s="92">
        <f t="shared" si="22"/>
        <v>0</v>
      </c>
      <c r="T63" s="92">
        <f t="shared" si="22"/>
        <v>1</v>
      </c>
      <c r="U63" s="92">
        <f t="shared" si="22"/>
        <v>0</v>
      </c>
      <c r="V63" s="92">
        <f t="shared" si="22"/>
        <v>0</v>
      </c>
      <c r="W63" s="92">
        <f t="shared" si="22"/>
        <v>1</v>
      </c>
      <c r="X63" s="92">
        <f t="shared" si="22"/>
        <v>1</v>
      </c>
      <c r="Y63" s="92">
        <f t="shared" si="22"/>
        <v>0</v>
      </c>
      <c r="Z63" s="92">
        <f t="shared" si="22"/>
        <v>0</v>
      </c>
      <c r="AA63" s="92">
        <f t="shared" si="22"/>
        <v>2</v>
      </c>
      <c r="AB63" s="92">
        <f t="shared" si="22"/>
        <v>0</v>
      </c>
      <c r="AC63" s="92">
        <f t="shared" si="22"/>
        <v>8</v>
      </c>
      <c r="AD63" s="92">
        <f t="shared" si="22"/>
        <v>2</v>
      </c>
      <c r="AE63" s="92">
        <f t="shared" si="22"/>
        <v>0</v>
      </c>
      <c r="AF63" s="92">
        <f t="shared" si="22"/>
        <v>0</v>
      </c>
      <c r="AG63" s="92">
        <f t="shared" si="22"/>
        <v>0</v>
      </c>
      <c r="AH63" s="92">
        <f t="shared" si="22"/>
        <v>0</v>
      </c>
      <c r="AI63" s="92">
        <f t="shared" si="22"/>
        <v>0</v>
      </c>
      <c r="AJ63" s="92">
        <f t="shared" si="22"/>
        <v>2</v>
      </c>
      <c r="AK63" s="92">
        <f t="shared" si="22"/>
        <v>4</v>
      </c>
      <c r="AL63" s="92">
        <f t="shared" si="22"/>
        <v>0</v>
      </c>
      <c r="AM63" s="92">
        <f t="shared" si="22"/>
        <v>0</v>
      </c>
      <c r="AN63" s="92">
        <f t="shared" si="22"/>
        <v>0</v>
      </c>
      <c r="AO63" s="92">
        <f t="shared" ref="AO63:BM63" si="23">COUNTIF(AO3:AO60,"&lt;"&amp;0)</f>
        <v>0</v>
      </c>
      <c r="AP63" s="92">
        <f t="shared" si="23"/>
        <v>0</v>
      </c>
      <c r="AQ63" s="92">
        <f t="shared" si="23"/>
        <v>0</v>
      </c>
      <c r="AR63" s="92">
        <f t="shared" si="23"/>
        <v>0</v>
      </c>
      <c r="AS63" s="92">
        <f t="shared" si="23"/>
        <v>0</v>
      </c>
      <c r="AT63" s="92">
        <f t="shared" si="23"/>
        <v>0</v>
      </c>
      <c r="AU63" s="92">
        <f t="shared" si="23"/>
        <v>0</v>
      </c>
      <c r="AV63" s="92">
        <f t="shared" si="23"/>
        <v>0</v>
      </c>
      <c r="AW63" s="92">
        <f t="shared" si="23"/>
        <v>0</v>
      </c>
      <c r="AX63" s="92">
        <f t="shared" si="23"/>
        <v>5</v>
      </c>
      <c r="AY63" s="92">
        <f t="shared" si="23"/>
        <v>0</v>
      </c>
      <c r="AZ63" s="92">
        <f t="shared" si="23"/>
        <v>0</v>
      </c>
      <c r="BA63" s="92">
        <f t="shared" si="23"/>
        <v>1</v>
      </c>
      <c r="BB63" s="92">
        <f t="shared" si="23"/>
        <v>0</v>
      </c>
      <c r="BC63" s="92">
        <f t="shared" si="23"/>
        <v>1</v>
      </c>
      <c r="BD63" s="92">
        <f t="shared" si="23"/>
        <v>10</v>
      </c>
      <c r="BE63" s="92">
        <f t="shared" si="23"/>
        <v>0</v>
      </c>
      <c r="BF63" s="92">
        <f t="shared" si="23"/>
        <v>1</v>
      </c>
      <c r="BG63" s="92">
        <f t="shared" si="23"/>
        <v>4</v>
      </c>
      <c r="BH63" s="92">
        <f t="shared" si="23"/>
        <v>5</v>
      </c>
      <c r="BI63" s="92">
        <f t="shared" si="23"/>
        <v>0</v>
      </c>
      <c r="BJ63" s="92">
        <f t="shared" si="23"/>
        <v>0</v>
      </c>
      <c r="BK63" s="92">
        <f t="shared" si="23"/>
        <v>5</v>
      </c>
      <c r="BL63" s="92">
        <f t="shared" si="23"/>
        <v>4</v>
      </c>
      <c r="BM63" s="92">
        <f t="shared" si="23"/>
        <v>0</v>
      </c>
      <c r="BN63" s="70">
        <f>SUM(I63:BM63)/57</f>
        <v>1.0877192982456141</v>
      </c>
      <c r="BO63" s="169"/>
      <c r="BP63" s="169"/>
      <c r="BQ63" s="41"/>
    </row>
    <row r="64" spans="1:82">
      <c r="A64" s="45"/>
      <c r="B64" s="45"/>
      <c r="C64" s="62" t="s">
        <v>243</v>
      </c>
      <c r="D64" s="41"/>
      <c r="E64" s="41"/>
      <c r="F64" s="41"/>
      <c r="G64" s="41"/>
      <c r="H64" s="67" t="s">
        <v>243</v>
      </c>
      <c r="I64" s="92">
        <f t="shared" ref="I64:AN64" si="24">COUNTIF(I3:I60,"="&amp;0)</f>
        <v>0</v>
      </c>
      <c r="J64" s="92">
        <f t="shared" si="24"/>
        <v>0</v>
      </c>
      <c r="K64" s="106">
        <f t="shared" si="24"/>
        <v>38</v>
      </c>
      <c r="L64" s="106">
        <f t="shared" si="24"/>
        <v>38</v>
      </c>
      <c r="M64" s="92">
        <f t="shared" si="24"/>
        <v>1</v>
      </c>
      <c r="N64" s="106">
        <f t="shared" si="24"/>
        <v>38</v>
      </c>
      <c r="O64" s="106">
        <f t="shared" si="24"/>
        <v>38</v>
      </c>
      <c r="P64" s="106">
        <f t="shared" si="24"/>
        <v>38</v>
      </c>
      <c r="Q64" s="106">
        <f t="shared" si="24"/>
        <v>38</v>
      </c>
      <c r="R64" s="92">
        <f t="shared" si="24"/>
        <v>0</v>
      </c>
      <c r="S64" s="92">
        <f t="shared" si="24"/>
        <v>1</v>
      </c>
      <c r="T64" s="92">
        <f t="shared" si="24"/>
        <v>0</v>
      </c>
      <c r="U64" s="92">
        <f t="shared" si="24"/>
        <v>0</v>
      </c>
      <c r="V64" s="92">
        <f t="shared" si="24"/>
        <v>5</v>
      </c>
      <c r="W64" s="92">
        <f t="shared" si="24"/>
        <v>32</v>
      </c>
      <c r="X64" s="92">
        <f t="shared" si="24"/>
        <v>36</v>
      </c>
      <c r="Y64" s="92">
        <f t="shared" si="24"/>
        <v>15</v>
      </c>
      <c r="Z64" s="92">
        <f t="shared" si="24"/>
        <v>1</v>
      </c>
      <c r="AA64" s="92">
        <f t="shared" si="24"/>
        <v>0</v>
      </c>
      <c r="AB64" s="106">
        <f t="shared" si="24"/>
        <v>38</v>
      </c>
      <c r="AC64" s="92">
        <f t="shared" si="24"/>
        <v>20</v>
      </c>
      <c r="AD64" s="92">
        <f t="shared" si="24"/>
        <v>2</v>
      </c>
      <c r="AE64" s="106">
        <f t="shared" si="24"/>
        <v>38</v>
      </c>
      <c r="AF64" s="92">
        <f t="shared" si="24"/>
        <v>0</v>
      </c>
      <c r="AG64" s="92">
        <f t="shared" si="24"/>
        <v>34</v>
      </c>
      <c r="AH64" s="106">
        <f t="shared" si="24"/>
        <v>38</v>
      </c>
      <c r="AI64" s="92">
        <f t="shared" si="24"/>
        <v>33</v>
      </c>
      <c r="AJ64" s="92">
        <f t="shared" si="24"/>
        <v>0</v>
      </c>
      <c r="AK64" s="92">
        <f t="shared" si="24"/>
        <v>17</v>
      </c>
      <c r="AL64" s="92">
        <f t="shared" si="24"/>
        <v>34</v>
      </c>
      <c r="AM64" s="92">
        <f t="shared" si="24"/>
        <v>0</v>
      </c>
      <c r="AN64" s="92">
        <f t="shared" si="24"/>
        <v>5</v>
      </c>
      <c r="AO64" s="106">
        <f t="shared" ref="AO64:BM64" si="25">COUNTIF(AO3:AO60,"="&amp;0)</f>
        <v>38</v>
      </c>
      <c r="AP64" s="92">
        <f t="shared" si="25"/>
        <v>34</v>
      </c>
      <c r="AQ64" s="92">
        <f t="shared" si="25"/>
        <v>34</v>
      </c>
      <c r="AR64" s="92">
        <f t="shared" si="25"/>
        <v>0</v>
      </c>
      <c r="AS64" s="92">
        <f t="shared" si="25"/>
        <v>23</v>
      </c>
      <c r="AT64" s="92">
        <f t="shared" si="25"/>
        <v>34</v>
      </c>
      <c r="AU64" s="92">
        <f t="shared" si="25"/>
        <v>37</v>
      </c>
      <c r="AV64" s="92">
        <f t="shared" si="25"/>
        <v>37</v>
      </c>
      <c r="AW64" s="106">
        <f t="shared" si="25"/>
        <v>38</v>
      </c>
      <c r="AX64" s="92">
        <f t="shared" si="25"/>
        <v>14</v>
      </c>
      <c r="AY64" s="92">
        <f t="shared" si="25"/>
        <v>37</v>
      </c>
      <c r="AZ64" s="92">
        <f t="shared" si="25"/>
        <v>0</v>
      </c>
      <c r="BA64" s="92">
        <f t="shared" si="25"/>
        <v>37</v>
      </c>
      <c r="BB64" s="106">
        <f t="shared" si="25"/>
        <v>38</v>
      </c>
      <c r="BC64" s="92">
        <f t="shared" si="25"/>
        <v>1</v>
      </c>
      <c r="BD64" s="92">
        <f t="shared" si="25"/>
        <v>7</v>
      </c>
      <c r="BE64" s="92">
        <f t="shared" si="25"/>
        <v>3</v>
      </c>
      <c r="BF64" s="92">
        <f t="shared" si="25"/>
        <v>5</v>
      </c>
      <c r="BG64" s="92">
        <f t="shared" si="25"/>
        <v>17</v>
      </c>
      <c r="BH64" s="92">
        <f t="shared" si="25"/>
        <v>7</v>
      </c>
      <c r="BI64" s="92">
        <f t="shared" si="25"/>
        <v>11</v>
      </c>
      <c r="BJ64" s="92">
        <f t="shared" si="25"/>
        <v>37</v>
      </c>
      <c r="BK64" s="92">
        <f t="shared" si="25"/>
        <v>13</v>
      </c>
      <c r="BL64" s="92">
        <f t="shared" si="25"/>
        <v>12</v>
      </c>
      <c r="BM64" s="92">
        <f t="shared" si="25"/>
        <v>37</v>
      </c>
      <c r="BN64" s="70">
        <f>SUM(I64:BM64)/57</f>
        <v>19.807017543859651</v>
      </c>
      <c r="BO64" s="169"/>
      <c r="BP64" s="169"/>
      <c r="BQ64" s="41"/>
    </row>
    <row r="65" spans="1:82" s="65" customFormat="1">
      <c r="A65" s="45"/>
      <c r="B65" s="45"/>
      <c r="C65" s="63" t="s">
        <v>244</v>
      </c>
      <c r="D65" s="46"/>
      <c r="E65" s="46"/>
      <c r="F65" s="46"/>
      <c r="G65" s="46"/>
      <c r="H65" s="6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63"/>
      <c r="BO65" s="64"/>
      <c r="BP65" s="46"/>
      <c r="BQ65" s="46"/>
    </row>
    <row r="66" spans="1:82">
      <c r="A66" s="45"/>
      <c r="B66" s="45"/>
      <c r="C66" s="42"/>
      <c r="D66" s="41"/>
      <c r="E66" s="41"/>
      <c r="F66" s="41"/>
      <c r="G66" s="41"/>
      <c r="H66" s="62" t="s">
        <v>245</v>
      </c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41"/>
      <c r="BO66" s="16"/>
      <c r="BP66" s="41"/>
      <c r="BQ66" s="41"/>
    </row>
    <row r="67" spans="1:82">
      <c r="A67" s="45"/>
      <c r="B67" s="45"/>
      <c r="C67" s="42"/>
      <c r="D67" s="41"/>
      <c r="E67" s="41"/>
      <c r="F67" s="41"/>
      <c r="G67" s="41"/>
      <c r="H67" s="41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41"/>
      <c r="BO67" s="16"/>
      <c r="BP67" s="41"/>
      <c r="BQ67" s="41"/>
    </row>
    <row r="68" spans="1:82">
      <c r="A68" s="45" t="s">
        <v>14</v>
      </c>
      <c r="B68" s="45"/>
      <c r="C68" s="42"/>
      <c r="D68" s="41"/>
      <c r="E68" s="41"/>
      <c r="F68" s="41"/>
      <c r="G68" s="41"/>
      <c r="H68" s="41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41"/>
      <c r="BO68" s="16"/>
      <c r="BP68" s="41"/>
      <c r="BQ68" s="41"/>
    </row>
    <row r="69" spans="1:82">
      <c r="A69" s="41"/>
      <c r="B69" s="41"/>
      <c r="C69" s="41"/>
      <c r="D69" s="41"/>
      <c r="E69" s="41"/>
      <c r="F69" s="41"/>
      <c r="G69" s="41"/>
      <c r="H69" s="41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41"/>
      <c r="BO69" s="41"/>
      <c r="BP69" s="41"/>
      <c r="BQ69" s="41"/>
    </row>
    <row r="70" spans="1:82">
      <c r="A70" s="41"/>
      <c r="B70" s="41"/>
      <c r="C70" s="41"/>
      <c r="D70" s="41"/>
      <c r="E70" s="41"/>
      <c r="F70" s="41"/>
      <c r="G70" s="41"/>
      <c r="H70" s="41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41"/>
      <c r="BO70" s="41"/>
      <c r="BP70" s="41"/>
      <c r="BQ70" s="41"/>
    </row>
    <row r="71" spans="1:82">
      <c r="A71" s="41"/>
      <c r="B71" s="41"/>
      <c r="C71" s="41"/>
      <c r="D71" s="41"/>
      <c r="E71" s="41"/>
      <c r="F71" s="41"/>
      <c r="G71" s="41"/>
      <c r="H71" s="41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41"/>
      <c r="BO71" s="41"/>
      <c r="BP71" s="41"/>
      <c r="BQ71" s="41"/>
    </row>
    <row r="72" spans="1:82" ht="75">
      <c r="A72" s="41"/>
      <c r="B72" s="41"/>
      <c r="C72" s="41"/>
      <c r="D72" s="41"/>
      <c r="E72" s="41"/>
      <c r="F72" s="41"/>
      <c r="G72" s="41"/>
      <c r="H72" s="1"/>
      <c r="I72" s="99" t="s">
        <v>247</v>
      </c>
      <c r="J72" s="102" t="s">
        <v>377</v>
      </c>
      <c r="K72" s="100" t="s">
        <v>249</v>
      </c>
      <c r="L72" s="100" t="s">
        <v>250</v>
      </c>
      <c r="M7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41"/>
      <c r="BO72" s="41"/>
      <c r="BP72" s="41"/>
      <c r="BQ72" s="41"/>
    </row>
    <row r="73" spans="1:82" ht="45">
      <c r="A73" s="41"/>
      <c r="B73" s="41"/>
      <c r="C73" s="41"/>
      <c r="D73" s="41"/>
      <c r="E73" s="41"/>
      <c r="F73" s="41"/>
      <c r="G73" s="41"/>
      <c r="H73" s="101" t="s">
        <v>378</v>
      </c>
      <c r="I73" s="1">
        <v>17</v>
      </c>
      <c r="J73" s="1">
        <v>28</v>
      </c>
      <c r="K73" s="97">
        <f>J73/J76</f>
        <v>0.49122807017543857</v>
      </c>
      <c r="L73" s="98" t="s">
        <v>381</v>
      </c>
      <c r="M73" s="75">
        <v>0.49122807017543857</v>
      </c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41"/>
      <c r="BO73" s="41"/>
      <c r="BP73" s="41"/>
      <c r="BQ73" s="41"/>
    </row>
    <row r="74" spans="1:82" ht="60">
      <c r="A74" s="41"/>
      <c r="B74" s="41"/>
      <c r="C74" s="41"/>
      <c r="D74" s="41"/>
      <c r="E74" s="41"/>
      <c r="F74" s="41"/>
      <c r="G74" s="41"/>
      <c r="H74" s="101" t="s">
        <v>379</v>
      </c>
      <c r="I74" s="1">
        <v>1</v>
      </c>
      <c r="J74" s="1">
        <v>2</v>
      </c>
      <c r="K74" s="97">
        <f>J74/J76</f>
        <v>3.5087719298245612E-2</v>
      </c>
      <c r="L74" s="98" t="s">
        <v>382</v>
      </c>
      <c r="M74" s="75">
        <v>3.5087719298245612E-2</v>
      </c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41"/>
      <c r="BO74" s="41"/>
      <c r="BP74" s="41"/>
      <c r="BQ74" s="41"/>
    </row>
    <row r="75" spans="1:82" ht="75">
      <c r="A75" s="41"/>
      <c r="B75" s="41"/>
      <c r="C75" s="41"/>
      <c r="D75" s="41"/>
      <c r="E75" s="41"/>
      <c r="F75" s="41"/>
      <c r="G75" s="41"/>
      <c r="H75" s="166" t="s">
        <v>380</v>
      </c>
      <c r="I75" s="1">
        <v>20</v>
      </c>
      <c r="J75" s="1">
        <v>27</v>
      </c>
      <c r="K75" s="97">
        <f>J75/J76</f>
        <v>0.47368421052631576</v>
      </c>
      <c r="L75" s="98" t="s">
        <v>383</v>
      </c>
      <c r="M75" s="75">
        <v>0.47368421052631576</v>
      </c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41"/>
      <c r="BO75" s="41"/>
      <c r="BP75" s="41"/>
      <c r="BQ75" s="41"/>
    </row>
    <row r="76" spans="1:82">
      <c r="A76" s="41"/>
      <c r="B76" s="41"/>
      <c r="C76" s="41"/>
      <c r="D76" s="41"/>
      <c r="E76" s="41"/>
      <c r="F76" s="41"/>
      <c r="G76" s="41"/>
      <c r="H76" s="101" t="s">
        <v>244</v>
      </c>
      <c r="I76" s="1"/>
      <c r="J76" s="1">
        <f>SUM(J73:J75)</f>
        <v>57</v>
      </c>
      <c r="K76" s="97">
        <f>SUM(K73:K75)</f>
        <v>1</v>
      </c>
      <c r="L76" s="1"/>
      <c r="M76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41"/>
      <c r="BO76" s="41"/>
      <c r="BP76" s="41"/>
      <c r="BQ76" s="41"/>
    </row>
    <row r="77" spans="1:82">
      <c r="A77" s="41"/>
      <c r="B77" s="41"/>
      <c r="C77" s="41"/>
      <c r="D77" s="41"/>
      <c r="E77" s="41"/>
      <c r="F77" s="41"/>
      <c r="G77" s="41"/>
      <c r="H77" s="41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41"/>
      <c r="BO77" s="41"/>
      <c r="BP77" s="41"/>
      <c r="BQ77" s="41"/>
    </row>
    <row r="78" spans="1:82" ht="45">
      <c r="A78" s="41"/>
      <c r="B78" s="41"/>
      <c r="C78" s="41"/>
      <c r="D78" s="41"/>
      <c r="E78" s="41"/>
      <c r="F78" s="41"/>
      <c r="G78" s="41"/>
      <c r="H78" s="14"/>
      <c r="J78" s="110" t="s">
        <v>345</v>
      </c>
      <c r="K78" s="100" t="s">
        <v>249</v>
      </c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41"/>
      <c r="BO78" s="41"/>
      <c r="BP78" s="41"/>
      <c r="BQ78" s="41"/>
    </row>
    <row r="79" spans="1:82">
      <c r="A79" s="41"/>
      <c r="B79" s="41"/>
      <c r="C79" s="41"/>
      <c r="D79" s="41"/>
      <c r="E79" s="41"/>
      <c r="G79" s="41"/>
      <c r="H79" s="107" t="s">
        <v>343</v>
      </c>
      <c r="I79" s="113">
        <v>8.77</v>
      </c>
      <c r="J79" s="82">
        <v>5</v>
      </c>
      <c r="K79" s="111">
        <f>J79/J82</f>
        <v>8.771929824561403E-2</v>
      </c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41"/>
      <c r="BO79" s="41"/>
      <c r="BP79" s="41"/>
      <c r="BQ79" s="41"/>
    </row>
    <row r="80" spans="1:82">
      <c r="A80" s="41"/>
      <c r="B80" s="41"/>
      <c r="C80" s="41"/>
      <c r="D80" s="41"/>
      <c r="E80" s="41"/>
      <c r="G80" s="41"/>
      <c r="H80" s="108" t="s">
        <v>344</v>
      </c>
      <c r="I80" s="113">
        <v>0</v>
      </c>
      <c r="J80" s="82">
        <v>0</v>
      </c>
      <c r="K80" s="111">
        <f>J80/J82</f>
        <v>0</v>
      </c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41"/>
      <c r="BO80" s="41"/>
      <c r="BP80" s="41"/>
      <c r="BQ80" s="41"/>
    </row>
    <row r="81" spans="1:82">
      <c r="A81" s="41"/>
      <c r="B81" s="41"/>
      <c r="C81" s="41"/>
      <c r="D81" s="41"/>
      <c r="E81" s="41"/>
      <c r="G81" s="41"/>
      <c r="H81" s="109" t="s">
        <v>342</v>
      </c>
      <c r="I81" s="113">
        <v>21.05</v>
      </c>
      <c r="J81" s="82">
        <v>12</v>
      </c>
      <c r="K81" s="111">
        <f>J81/J82</f>
        <v>0.21052631578947367</v>
      </c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41"/>
      <c r="BO81" s="41"/>
      <c r="BP81" s="41"/>
      <c r="BQ81" s="41"/>
    </row>
    <row r="82" spans="1:82">
      <c r="A82" s="41"/>
      <c r="B82" s="41"/>
      <c r="C82" s="41"/>
      <c r="D82" s="41"/>
      <c r="E82" s="41"/>
      <c r="F82" s="41"/>
      <c r="G82" s="41"/>
      <c r="H82" s="14" t="s">
        <v>346</v>
      </c>
      <c r="J82" s="82">
        <v>57</v>
      </c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167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41"/>
      <c r="BO82" s="41"/>
      <c r="BP82" s="41"/>
      <c r="BQ82" s="41"/>
    </row>
    <row r="83" spans="1:82">
      <c r="A83" s="41"/>
      <c r="B83" s="41"/>
      <c r="C83" s="41"/>
      <c r="D83" s="41"/>
      <c r="E83" s="41"/>
      <c r="F83" s="41"/>
      <c r="G83" s="41"/>
      <c r="H83" s="41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41"/>
      <c r="BO83" s="41"/>
      <c r="BP83" s="41"/>
      <c r="BQ83" s="41"/>
    </row>
    <row r="84" spans="1:82">
      <c r="A84" s="41"/>
      <c r="B84" s="41"/>
      <c r="C84" s="41"/>
      <c r="D84" s="41"/>
      <c r="E84" s="41"/>
      <c r="F84" s="41"/>
      <c r="G84" s="41"/>
      <c r="H84" s="41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41"/>
      <c r="BO84" s="41"/>
      <c r="BP84" s="41"/>
      <c r="BQ84" s="41"/>
    </row>
    <row r="85" spans="1:82">
      <c r="A85" s="41"/>
      <c r="B85" s="41"/>
      <c r="C85" s="41"/>
      <c r="D85" s="41"/>
      <c r="E85" s="41"/>
      <c r="F85" s="41"/>
      <c r="G85" s="41"/>
      <c r="H85" s="41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41"/>
      <c r="BO85" s="41"/>
      <c r="BP85" s="41"/>
      <c r="BQ85" s="41"/>
    </row>
    <row r="86" spans="1:82">
      <c r="A86" s="41"/>
      <c r="B86" s="41"/>
      <c r="C86" s="41"/>
      <c r="D86" s="41"/>
      <c r="E86" s="41"/>
      <c r="F86" s="41"/>
      <c r="G86" s="41"/>
      <c r="H86" s="41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41"/>
      <c r="BO86" s="41"/>
      <c r="BP86" s="41"/>
      <c r="BQ86" s="41"/>
    </row>
    <row r="87" spans="1:82">
      <c r="A87" s="41"/>
      <c r="B87" s="41"/>
      <c r="C87" s="41"/>
      <c r="D87" s="41"/>
      <c r="E87" s="41"/>
      <c r="F87" s="41"/>
      <c r="G87" s="41"/>
      <c r="H87" s="41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41"/>
      <c r="BO87" s="41"/>
      <c r="BP87" s="41"/>
      <c r="BQ87" s="41"/>
    </row>
    <row r="88" spans="1:82">
      <c r="A88" s="41"/>
      <c r="B88" s="41"/>
      <c r="C88" s="41"/>
      <c r="D88" s="41"/>
      <c r="E88" s="41"/>
      <c r="F88" s="41"/>
      <c r="G88" s="41"/>
      <c r="H88" s="41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41"/>
      <c r="BO88" s="41"/>
      <c r="BP88" s="41"/>
      <c r="BQ88" s="41"/>
    </row>
    <row r="89" spans="1:82">
      <c r="A89" s="41"/>
      <c r="B89" s="41"/>
      <c r="C89" s="41"/>
      <c r="D89" s="41"/>
      <c r="E89" s="41"/>
      <c r="F89" s="41"/>
      <c r="G89" s="41"/>
      <c r="H89" s="41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41"/>
      <c r="BO89" s="41"/>
      <c r="BP89" s="41"/>
      <c r="BQ89" s="41"/>
    </row>
    <row r="90" spans="1:82">
      <c r="A90" s="41"/>
      <c r="B90" s="41"/>
      <c r="C90" s="41"/>
      <c r="D90" s="41"/>
      <c r="E90" s="41"/>
      <c r="F90" s="41"/>
      <c r="G90" s="41"/>
      <c r="H90" s="41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41"/>
      <c r="BO90" s="41"/>
      <c r="BP90" s="41"/>
      <c r="BQ90" s="41"/>
    </row>
    <row r="91" spans="1:82">
      <c r="A91" s="41"/>
      <c r="B91" s="41"/>
      <c r="C91" s="41"/>
      <c r="D91" s="41"/>
      <c r="E91" s="41"/>
      <c r="F91" s="41"/>
      <c r="G91" s="41"/>
      <c r="H91" s="41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41"/>
      <c r="BO91" s="41"/>
      <c r="BP91" s="41"/>
      <c r="BQ91" s="41"/>
    </row>
    <row r="92" spans="1:82">
      <c r="A92" s="41"/>
      <c r="B92" s="41"/>
      <c r="C92" s="41"/>
      <c r="D92" s="41"/>
      <c r="E92" s="41"/>
      <c r="F92" s="41"/>
      <c r="G92" s="41"/>
      <c r="H92" s="41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41"/>
      <c r="BO92" s="41"/>
      <c r="BP92" s="41"/>
      <c r="BQ92" s="41"/>
    </row>
    <row r="93" spans="1:82">
      <c r="A93" s="41"/>
      <c r="B93" s="41"/>
      <c r="C93" s="41"/>
      <c r="D93" s="41"/>
      <c r="E93" s="41"/>
      <c r="F93" s="41"/>
      <c r="G93" s="41"/>
      <c r="H93" s="41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41"/>
      <c r="BO93" s="41"/>
      <c r="BP93" s="41"/>
      <c r="BQ93" s="41"/>
    </row>
    <row r="94" spans="1:82">
      <c r="A94" s="41"/>
      <c r="B94" s="41"/>
      <c r="C94" s="41"/>
      <c r="D94" s="41"/>
      <c r="E94" s="41"/>
      <c r="F94" s="41"/>
      <c r="G94" s="41"/>
      <c r="H94" s="41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41"/>
      <c r="BO94" s="41"/>
      <c r="BP94" s="41"/>
      <c r="BQ94" s="41"/>
    </row>
    <row r="95" spans="1:82">
      <c r="A95" s="41"/>
      <c r="B95" s="41"/>
      <c r="C95" s="41"/>
      <c r="D95" s="41"/>
      <c r="E95" s="41"/>
      <c r="F95" s="41"/>
      <c r="G95" s="41"/>
      <c r="H95" s="41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41"/>
      <c r="BO95" s="41"/>
      <c r="BP95" s="41"/>
      <c r="BQ95" s="41"/>
    </row>
    <row r="96" spans="1:82">
      <c r="A96" s="41"/>
      <c r="B96" s="41"/>
      <c r="C96" s="41"/>
      <c r="D96" s="41"/>
      <c r="E96" s="41"/>
      <c r="F96" s="41"/>
      <c r="G96" s="41"/>
      <c r="H96" s="41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41"/>
      <c r="BO96" s="41"/>
      <c r="BP96" s="41"/>
      <c r="BQ96" s="41"/>
    </row>
    <row r="97" spans="1:82">
      <c r="A97" s="41"/>
      <c r="B97" s="41"/>
      <c r="C97" s="41"/>
      <c r="D97" s="41"/>
      <c r="E97" s="41"/>
      <c r="F97" s="41"/>
      <c r="G97" s="41"/>
      <c r="H97" s="41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41"/>
      <c r="BO97" s="41"/>
      <c r="BP97" s="41"/>
      <c r="BQ97" s="41"/>
    </row>
    <row r="98" spans="1:82">
      <c r="A98" s="41"/>
      <c r="B98" s="41"/>
      <c r="C98" s="41"/>
      <c r="D98" s="41"/>
      <c r="E98" s="41"/>
      <c r="F98" s="41"/>
      <c r="G98" s="41"/>
      <c r="H98" s="41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41"/>
      <c r="BO98" s="41"/>
      <c r="BP98" s="41"/>
      <c r="BQ98" s="41"/>
    </row>
    <row r="99" spans="1:82">
      <c r="A99" s="41"/>
      <c r="B99" s="41"/>
      <c r="C99" s="41"/>
      <c r="D99" s="41"/>
      <c r="E99" s="41"/>
      <c r="F99" s="41"/>
      <c r="G99" s="41"/>
      <c r="H99" s="41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41"/>
      <c r="BO99" s="41"/>
      <c r="BP99" s="41"/>
      <c r="BQ99" s="41"/>
    </row>
    <row r="100" spans="1:82" ht="23.25">
      <c r="A100" s="41"/>
      <c r="B100" s="41"/>
      <c r="C100" s="41"/>
      <c r="D100" s="41"/>
      <c r="E100" s="43"/>
      <c r="F100" s="41"/>
      <c r="G100" s="41"/>
      <c r="H100" s="41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41"/>
      <c r="BO100" s="41"/>
      <c r="BP100" s="41"/>
      <c r="BQ100" s="41"/>
    </row>
    <row r="101" spans="1:82">
      <c r="A101" s="41"/>
      <c r="B101" s="41"/>
      <c r="C101" s="41"/>
      <c r="D101" s="41"/>
      <c r="E101" s="44"/>
      <c r="F101" s="41"/>
      <c r="G101" s="41"/>
      <c r="H101" s="41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41"/>
      <c r="BO101" s="41"/>
      <c r="BP101" s="41"/>
      <c r="BQ101" s="41"/>
    </row>
    <row r="102" spans="1:82">
      <c r="A102" s="41"/>
      <c r="B102" s="41"/>
      <c r="C102" s="41"/>
      <c r="D102" s="41"/>
      <c r="E102" s="41"/>
      <c r="F102" s="41"/>
      <c r="G102" s="41"/>
      <c r="H102" s="41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41"/>
      <c r="BO102" s="41"/>
      <c r="BP102" s="41"/>
      <c r="BQ102" s="41"/>
    </row>
    <row r="103" spans="1:82">
      <c r="C103" s="10"/>
      <c r="D103" s="10"/>
      <c r="E103" s="10"/>
      <c r="F103" s="10"/>
      <c r="G103" s="10"/>
      <c r="H103" s="10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</row>
    <row r="104" spans="1:82">
      <c r="C104" s="10"/>
      <c r="D104" s="10"/>
      <c r="E104" s="10"/>
      <c r="F104" s="10"/>
      <c r="G104" s="10"/>
      <c r="H104" s="10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</row>
    <row r="105" spans="1:82">
      <c r="C105" s="10"/>
      <c r="D105" s="10"/>
      <c r="E105" s="10"/>
      <c r="F105" s="10"/>
      <c r="G105" s="10"/>
      <c r="H105" s="10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</row>
    <row r="106" spans="1:82">
      <c r="C106" s="10"/>
      <c r="D106" s="10"/>
      <c r="E106" s="10"/>
      <c r="F106" s="10"/>
      <c r="G106" s="10"/>
      <c r="H106" s="10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</row>
    <row r="107" spans="1:82" ht="45">
      <c r="C107" s="10"/>
      <c r="D107" s="10"/>
      <c r="E107" s="10"/>
      <c r="F107" s="10"/>
      <c r="G107" s="10"/>
      <c r="H107" s="14"/>
      <c r="I107" s="110" t="s">
        <v>345</v>
      </c>
      <c r="J107" s="100" t="s">
        <v>249</v>
      </c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</row>
    <row r="108" spans="1:82">
      <c r="A108" s="10"/>
      <c r="B108" s="41"/>
      <c r="C108" s="41"/>
      <c r="D108" s="10"/>
      <c r="E108" s="10"/>
      <c r="F108" s="10"/>
      <c r="G108" s="10"/>
      <c r="H108" s="107" t="s">
        <v>343</v>
      </c>
      <c r="I108" s="82">
        <v>5</v>
      </c>
      <c r="J108" s="111">
        <f>I108/I111</f>
        <v>8.771929824561403E-2</v>
      </c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</row>
    <row r="109" spans="1:82">
      <c r="A109" s="10"/>
      <c r="B109" s="41"/>
      <c r="C109" s="41"/>
      <c r="D109" s="10"/>
      <c r="E109" s="10"/>
      <c r="F109" s="10"/>
      <c r="G109" s="10"/>
      <c r="H109" s="108" t="s">
        <v>344</v>
      </c>
      <c r="I109" s="82">
        <v>0</v>
      </c>
      <c r="J109" s="111">
        <f>I109/I111</f>
        <v>0</v>
      </c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</row>
    <row r="110" spans="1:82">
      <c r="A110" s="10"/>
      <c r="B110" s="41"/>
      <c r="C110" s="41"/>
      <c r="D110" s="10" t="s">
        <v>1</v>
      </c>
      <c r="E110" s="10"/>
      <c r="F110" s="10"/>
      <c r="G110" s="10"/>
      <c r="H110" s="109" t="s">
        <v>342</v>
      </c>
      <c r="I110" s="82">
        <v>12</v>
      </c>
      <c r="J110" s="111">
        <f>I110/I111</f>
        <v>0.21052631578947367</v>
      </c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</row>
    <row r="111" spans="1:82">
      <c r="A111" s="10"/>
      <c r="B111" s="41"/>
      <c r="C111" s="41"/>
      <c r="D111" s="10" t="s">
        <v>2</v>
      </c>
      <c r="E111" s="10"/>
      <c r="F111" s="10"/>
      <c r="G111" s="10"/>
      <c r="H111" s="14" t="s">
        <v>346</v>
      </c>
      <c r="I111" s="82">
        <v>57</v>
      </c>
      <c r="J111" s="92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</row>
    <row r="112" spans="1:82">
      <c r="A112" s="10"/>
      <c r="B112" s="41"/>
      <c r="C112" s="41"/>
      <c r="D112" s="39" t="s">
        <v>3</v>
      </c>
    </row>
    <row r="113" spans="1:82">
      <c r="A113" s="10"/>
      <c r="B113" s="41"/>
      <c r="C113" s="41"/>
      <c r="D113" s="40" t="s">
        <v>4</v>
      </c>
    </row>
    <row r="114" spans="1:82">
      <c r="A114" s="10"/>
      <c r="B114" s="41"/>
      <c r="C114" s="41"/>
      <c r="D114" s="40" t="s">
        <v>5</v>
      </c>
    </row>
    <row r="115" spans="1:82">
      <c r="A115" s="10"/>
      <c r="B115" s="41"/>
      <c r="C115" s="41"/>
      <c r="D115" s="40" t="s">
        <v>402</v>
      </c>
    </row>
    <row r="116" spans="1:82">
      <c r="A116" s="10"/>
      <c r="B116" s="41"/>
      <c r="C116" s="41"/>
      <c r="D116" s="40"/>
    </row>
    <row r="117" spans="1:82">
      <c r="A117" s="10"/>
      <c r="B117" s="41"/>
      <c r="C117" s="41"/>
      <c r="D117" s="40"/>
    </row>
    <row r="118" spans="1:82">
      <c r="A118" s="10"/>
      <c r="B118" s="41"/>
      <c r="C118" s="41"/>
      <c r="D118" s="40"/>
    </row>
    <row r="119" spans="1:82">
      <c r="A119" s="10"/>
      <c r="B119" s="41"/>
      <c r="C119" s="41"/>
      <c r="D119" s="40"/>
    </row>
    <row r="120" spans="1:82">
      <c r="A120" s="10"/>
      <c r="B120" s="41"/>
      <c r="C120" s="41"/>
      <c r="D120" s="40"/>
    </row>
    <row r="121" spans="1:82">
      <c r="A121" s="10"/>
      <c r="B121" s="41"/>
      <c r="C121" s="41"/>
    </row>
    <row r="122" spans="1:82">
      <c r="A122" s="10"/>
      <c r="B122" s="41"/>
      <c r="C122" s="10"/>
    </row>
    <row r="123" spans="1:82">
      <c r="A123" s="10"/>
      <c r="B123" s="41"/>
      <c r="C123" s="10"/>
    </row>
    <row r="124" spans="1:82">
      <c r="A124" s="10"/>
      <c r="B124" s="41"/>
      <c r="C124" s="10"/>
    </row>
    <row r="125" spans="1:82">
      <c r="A125" s="10"/>
      <c r="B125" s="41"/>
      <c r="C125" s="10"/>
    </row>
    <row r="126" spans="1:82">
      <c r="A126" s="10"/>
      <c r="B126" s="41"/>
      <c r="C126" s="10"/>
    </row>
    <row r="129" spans="1:82">
      <c r="A129" s="41"/>
      <c r="B129" s="41"/>
      <c r="C129" s="41"/>
      <c r="D129" s="41"/>
      <c r="E129" s="41"/>
      <c r="F129" s="41"/>
      <c r="G129" s="41"/>
      <c r="H129" s="41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2"/>
      <c r="AL129" s="92"/>
      <c r="AM129" s="92"/>
      <c r="AN129" s="92"/>
      <c r="AO129" s="92"/>
      <c r="AP129" s="92"/>
      <c r="AQ129" s="92"/>
      <c r="AR129" s="92"/>
      <c r="AS129" s="92"/>
      <c r="AT129" s="92"/>
      <c r="AU129" s="92"/>
      <c r="AV129" s="92"/>
      <c r="AW129" s="92"/>
      <c r="AX129" s="92"/>
      <c r="AY129" s="92"/>
      <c r="AZ129" s="92"/>
      <c r="BA129" s="92"/>
      <c r="BB129" s="92"/>
      <c r="BC129" s="92"/>
      <c r="BD129" s="92"/>
      <c r="BE129" s="92"/>
      <c r="BF129" s="92"/>
      <c r="BG129" s="92"/>
      <c r="BH129" s="92"/>
      <c r="BI129" s="92"/>
      <c r="BJ129" s="92"/>
      <c r="BK129" s="92"/>
      <c r="BL129" s="92"/>
      <c r="BM129" s="92"/>
      <c r="BN129" s="41"/>
      <c r="BO129" s="41"/>
      <c r="BP129" s="41"/>
      <c r="BQ129" s="41"/>
    </row>
    <row r="130" spans="1:82" ht="15.75" customHeight="1">
      <c r="A130" s="41"/>
      <c r="B130" s="41"/>
      <c r="C130" s="42"/>
      <c r="D130" s="42" t="s">
        <v>7</v>
      </c>
      <c r="E130" s="42"/>
      <c r="F130" s="42"/>
      <c r="G130" s="42" t="s">
        <v>8</v>
      </c>
      <c r="H130" s="42"/>
      <c r="I130" s="95"/>
      <c r="J130" s="95"/>
      <c r="K130" s="95"/>
      <c r="L130" s="95"/>
      <c r="M130" s="95"/>
      <c r="N130" s="95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92"/>
      <c r="AL130" s="92"/>
      <c r="AM130" s="92"/>
      <c r="AN130" s="92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  <c r="BM130" s="92"/>
      <c r="BN130" s="41"/>
      <c r="BO130" s="41"/>
      <c r="BP130" s="41"/>
      <c r="BQ130" s="41"/>
    </row>
    <row r="131" spans="1:82">
      <c r="A131" s="41"/>
      <c r="B131" s="41"/>
      <c r="C131" s="41"/>
      <c r="D131" s="41"/>
      <c r="E131" s="41"/>
      <c r="F131" s="41"/>
      <c r="G131" s="41"/>
      <c r="H131" s="41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  <c r="BM131" s="92"/>
      <c r="BN131" s="41"/>
      <c r="BO131" s="41"/>
      <c r="BP131" s="41"/>
      <c r="BQ131" s="41"/>
    </row>
    <row r="132" spans="1:82">
      <c r="A132" s="41"/>
      <c r="B132" s="41"/>
      <c r="C132" s="41"/>
      <c r="D132" s="41"/>
      <c r="E132" s="41"/>
      <c r="F132" s="41"/>
      <c r="G132" s="41"/>
      <c r="H132" s="41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92"/>
      <c r="AL132" s="92"/>
      <c r="AM132" s="92"/>
      <c r="AN132" s="92"/>
      <c r="AO132" s="92"/>
      <c r="AP132" s="92"/>
      <c r="AQ132" s="92"/>
      <c r="AR132" s="92"/>
      <c r="AS132" s="92"/>
      <c r="AT132" s="92"/>
      <c r="AU132" s="92"/>
      <c r="AV132" s="92"/>
      <c r="AW132" s="92"/>
      <c r="AX132" s="92"/>
      <c r="AY132" s="92"/>
      <c r="AZ132" s="92"/>
      <c r="BA132" s="92"/>
      <c r="BB132" s="92"/>
      <c r="BC132" s="92"/>
      <c r="BD132" s="92"/>
      <c r="BE132" s="92"/>
      <c r="BF132" s="92"/>
      <c r="BG132" s="92"/>
      <c r="BH132" s="92"/>
      <c r="BI132" s="92"/>
      <c r="BJ132" s="92"/>
      <c r="BK132" s="92"/>
      <c r="BL132" s="92"/>
      <c r="BM132" s="92"/>
      <c r="BN132" s="41"/>
      <c r="BO132" s="41"/>
      <c r="BP132" s="41"/>
      <c r="BQ132" s="41"/>
    </row>
    <row r="133" spans="1:82">
      <c r="A133" s="41"/>
      <c r="B133" s="41"/>
      <c r="C133" s="41"/>
      <c r="D133" s="41"/>
      <c r="E133" s="41"/>
      <c r="F133" s="41"/>
      <c r="G133" s="41"/>
      <c r="H133" s="41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92"/>
      <c r="AL133" s="92"/>
      <c r="AM133" s="92"/>
      <c r="AN133" s="92"/>
      <c r="AO133" s="92"/>
      <c r="AP133" s="92"/>
      <c r="AQ133" s="92"/>
      <c r="AR133" s="92"/>
      <c r="AS133" s="92"/>
      <c r="AT133" s="92"/>
      <c r="AU133" s="92"/>
      <c r="AV133" s="92"/>
      <c r="AW133" s="92"/>
      <c r="AX133" s="92"/>
      <c r="AY133" s="92"/>
      <c r="AZ133" s="92"/>
      <c r="BA133" s="92"/>
      <c r="BB133" s="92"/>
      <c r="BC133" s="92"/>
      <c r="BD133" s="92"/>
      <c r="BE133" s="92"/>
      <c r="BF133" s="92"/>
      <c r="BG133" s="92"/>
      <c r="BH133" s="92"/>
      <c r="BI133" s="92"/>
      <c r="BJ133" s="92"/>
      <c r="BK133" s="92"/>
      <c r="BL133" s="92"/>
      <c r="BM133" s="92"/>
      <c r="BN133" s="41"/>
      <c r="BO133" s="41"/>
      <c r="BP133" s="41"/>
      <c r="BQ133" s="41"/>
    </row>
    <row r="134" spans="1:82">
      <c r="A134" s="41"/>
      <c r="B134" s="41"/>
      <c r="C134" s="41"/>
      <c r="D134" s="41"/>
      <c r="E134" s="41"/>
      <c r="F134" s="41"/>
      <c r="G134" s="41"/>
      <c r="H134" s="41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92"/>
      <c r="AL134" s="92"/>
      <c r="AM134" s="92"/>
      <c r="AN134" s="92"/>
      <c r="AO134" s="92"/>
      <c r="AP134" s="92"/>
      <c r="AQ134" s="92"/>
      <c r="AR134" s="92"/>
      <c r="AS134" s="92"/>
      <c r="AT134" s="92"/>
      <c r="AU134" s="92"/>
      <c r="AV134" s="92"/>
      <c r="AW134" s="92"/>
      <c r="AX134" s="92"/>
      <c r="AY134" s="92"/>
      <c r="AZ134" s="92"/>
      <c r="BA134" s="92"/>
      <c r="BB134" s="92"/>
      <c r="BC134" s="92"/>
      <c r="BD134" s="92"/>
      <c r="BE134" s="92"/>
      <c r="BF134" s="92"/>
      <c r="BG134" s="92"/>
      <c r="BH134" s="92"/>
      <c r="BI134" s="92"/>
      <c r="BJ134" s="92"/>
      <c r="BK134" s="92"/>
      <c r="BL134" s="92"/>
      <c r="BM134" s="92"/>
      <c r="BN134" s="41"/>
      <c r="BO134" s="41"/>
      <c r="BP134" s="41"/>
      <c r="BQ134" s="41"/>
    </row>
    <row r="135" spans="1:82">
      <c r="A135" s="41"/>
      <c r="B135" s="41"/>
      <c r="C135" s="41"/>
      <c r="D135" s="41"/>
      <c r="E135" s="41"/>
      <c r="F135" s="41"/>
      <c r="G135" s="41"/>
      <c r="H135" s="41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92"/>
      <c r="AL135" s="92"/>
      <c r="AM135" s="92"/>
      <c r="AN135" s="92"/>
      <c r="AO135" s="92"/>
      <c r="AP135" s="92"/>
      <c r="AQ135" s="92"/>
      <c r="AR135" s="92"/>
      <c r="AS135" s="92"/>
      <c r="AT135" s="92"/>
      <c r="AU135" s="92"/>
      <c r="AV135" s="92"/>
      <c r="AW135" s="92"/>
      <c r="AX135" s="92"/>
      <c r="AY135" s="92"/>
      <c r="AZ135" s="92"/>
      <c r="BA135" s="92"/>
      <c r="BB135" s="92"/>
      <c r="BC135" s="92"/>
      <c r="BD135" s="92"/>
      <c r="BE135" s="92"/>
      <c r="BF135" s="92"/>
      <c r="BG135" s="92"/>
      <c r="BH135" s="92"/>
      <c r="BI135" s="92"/>
      <c r="BJ135" s="92"/>
      <c r="BK135" s="92"/>
      <c r="BL135" s="92"/>
      <c r="BM135" s="92"/>
      <c r="BN135" s="41"/>
      <c r="BO135" s="41"/>
      <c r="BP135" s="41"/>
      <c r="BQ135" s="41"/>
    </row>
    <row r="136" spans="1:82" ht="15.75" customHeight="1">
      <c r="A136" s="41"/>
      <c r="B136" s="41"/>
      <c r="C136" s="42"/>
      <c r="D136" s="42" t="s">
        <v>9</v>
      </c>
      <c r="E136" s="42"/>
      <c r="F136" s="42"/>
      <c r="G136" s="42" t="s">
        <v>10</v>
      </c>
      <c r="H136" s="42"/>
      <c r="I136" s="95"/>
      <c r="J136" s="95"/>
      <c r="K136" s="95"/>
      <c r="L136" s="95"/>
      <c r="M136" s="95"/>
      <c r="N136" s="95"/>
      <c r="O136" s="95"/>
      <c r="P136" s="96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95"/>
      <c r="AJ136" s="95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92"/>
      <c r="BE136" s="92"/>
      <c r="BF136" s="92"/>
      <c r="BG136" s="92"/>
      <c r="BH136" s="92"/>
      <c r="BI136" s="92"/>
      <c r="BJ136" s="92"/>
      <c r="BK136" s="92"/>
      <c r="BL136" s="92"/>
      <c r="BM136" s="92"/>
      <c r="BN136" s="41"/>
      <c r="BO136" s="41"/>
      <c r="BP136" s="41"/>
      <c r="BQ136" s="41"/>
    </row>
    <row r="137" spans="1:82">
      <c r="A137" s="41"/>
      <c r="B137" s="41"/>
      <c r="C137" s="41"/>
      <c r="D137" s="41"/>
      <c r="E137" s="41"/>
      <c r="F137" s="41"/>
      <c r="G137" s="41"/>
      <c r="H137" s="41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/>
      <c r="AQ137" s="92"/>
      <c r="AR137" s="92"/>
      <c r="AS137" s="92"/>
      <c r="AT137" s="92"/>
      <c r="AU137" s="92"/>
      <c r="AV137" s="92"/>
      <c r="AW137" s="92"/>
      <c r="AX137" s="92"/>
      <c r="AY137" s="92"/>
      <c r="AZ137" s="92"/>
      <c r="BA137" s="92"/>
      <c r="BB137" s="92"/>
      <c r="BC137" s="92"/>
      <c r="BD137" s="92"/>
      <c r="BE137" s="92"/>
      <c r="BF137" s="92"/>
      <c r="BG137" s="92"/>
      <c r="BH137" s="92"/>
      <c r="BI137" s="92"/>
      <c r="BJ137" s="92"/>
      <c r="BK137" s="92"/>
      <c r="BL137" s="92"/>
      <c r="BM137" s="92"/>
      <c r="BN137" s="41"/>
      <c r="BO137" s="41"/>
      <c r="BP137" s="41"/>
      <c r="BQ137" s="41"/>
    </row>
    <row r="138" spans="1:82">
      <c r="A138" s="41"/>
      <c r="B138" s="41"/>
      <c r="C138" s="41"/>
      <c r="D138" s="41"/>
      <c r="E138" s="41"/>
      <c r="F138" s="41"/>
      <c r="G138" s="41"/>
      <c r="H138" s="41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/>
      <c r="AQ138" s="92"/>
      <c r="AR138" s="92"/>
      <c r="AS138" s="92"/>
      <c r="AT138" s="92"/>
      <c r="AU138" s="92"/>
      <c r="AV138" s="92"/>
      <c r="AW138" s="92"/>
      <c r="AX138" s="92"/>
      <c r="AY138" s="92"/>
      <c r="AZ138" s="92"/>
      <c r="BA138" s="92"/>
      <c r="BB138" s="92"/>
      <c r="BC138" s="92"/>
      <c r="BD138" s="92"/>
      <c r="BE138" s="92"/>
      <c r="BF138" s="92"/>
      <c r="BG138" s="92"/>
      <c r="BH138" s="92"/>
      <c r="BI138" s="92"/>
      <c r="BJ138" s="92"/>
      <c r="BK138" s="92"/>
      <c r="BL138" s="92"/>
      <c r="BM138" s="92"/>
      <c r="BN138" s="41"/>
      <c r="BO138" s="41"/>
      <c r="BP138" s="41"/>
      <c r="BQ138" s="41"/>
    </row>
    <row r="139" spans="1:82">
      <c r="A139" s="41"/>
      <c r="B139" s="41"/>
      <c r="C139" s="41"/>
      <c r="D139" s="41"/>
      <c r="E139" s="41"/>
      <c r="F139" s="41"/>
      <c r="G139" s="41"/>
      <c r="H139" s="41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41"/>
      <c r="BO139" s="41"/>
      <c r="BP139" s="41"/>
      <c r="BQ139" s="41"/>
    </row>
    <row r="140" spans="1:82">
      <c r="A140" s="41"/>
      <c r="B140" s="41"/>
      <c r="C140" s="41"/>
      <c r="D140" s="41"/>
      <c r="E140" s="41"/>
      <c r="F140" s="41"/>
      <c r="G140" s="41"/>
      <c r="H140" s="41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/>
      <c r="AQ140" s="92"/>
      <c r="AR140" s="92"/>
      <c r="AS140" s="92"/>
      <c r="AT140" s="92"/>
      <c r="AU140" s="92"/>
      <c r="AV140" s="92"/>
      <c r="AW140" s="92"/>
      <c r="AX140" s="92"/>
      <c r="AY140" s="92"/>
      <c r="AZ140" s="92"/>
      <c r="BA140" s="92"/>
      <c r="BB140" s="92"/>
      <c r="BC140" s="92"/>
      <c r="BD140" s="92"/>
      <c r="BE140" s="92"/>
      <c r="BF140" s="92"/>
      <c r="BG140" s="92"/>
      <c r="BH140" s="92"/>
      <c r="BI140" s="92"/>
      <c r="BJ140" s="92"/>
      <c r="BK140" s="92"/>
      <c r="BL140" s="92"/>
      <c r="BM140" s="92"/>
      <c r="BN140" s="41"/>
      <c r="BO140" s="41"/>
      <c r="BP140" s="41"/>
      <c r="BQ140" s="41"/>
    </row>
  </sheetData>
  <mergeCells count="1">
    <mergeCell ref="BO62:BP64"/>
  </mergeCells>
  <phoneticPr fontId="4" type="noConversion"/>
  <hyperlinks>
    <hyperlink ref="BR18" r:id="rId1"/>
    <hyperlink ref="BR19" r:id="rId2"/>
    <hyperlink ref="BR20" r:id="rId3"/>
    <hyperlink ref="BR21" r:id="rId4"/>
    <hyperlink ref="BR24" r:id="rId5"/>
    <hyperlink ref="BR25" r:id="rId6"/>
    <hyperlink ref="BR31" r:id="rId7"/>
    <hyperlink ref="BR10" r:id="rId8"/>
    <hyperlink ref="BR34" r:id="rId9"/>
    <hyperlink ref="BR4" r:id="rId10"/>
    <hyperlink ref="BR6" r:id="rId11"/>
  </hyperlinks>
  <pageMargins left="0.7" right="0.7" top="0.75" bottom="0.75" header="0.3" footer="0.3"/>
  <pageSetup scale="49" orientation="portrait"/>
  <headerFooter alignWithMargins="0"/>
  <colBreaks count="1" manualBreakCount="1">
    <brk id="3" max="1048575" man="1"/>
  </colBreaks>
  <drawing r:id="rId1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9"/>
  <sheetViews>
    <sheetView topLeftCell="A36" workbookViewId="0">
      <selection activeCell="X28" sqref="X28"/>
    </sheetView>
  </sheetViews>
  <sheetFormatPr baseColWidth="10" defaultRowHeight="15"/>
  <cols>
    <col min="1" max="1" width="67.85546875" customWidth="1"/>
    <col min="2" max="2" width="0" hidden="1" customWidth="1"/>
  </cols>
  <sheetData>
    <row r="1" spans="1:5" ht="46.5">
      <c r="A1" s="116" t="s">
        <v>11</v>
      </c>
      <c r="B1" s="1"/>
      <c r="C1" s="102" t="s">
        <v>349</v>
      </c>
      <c r="D1" s="102" t="s">
        <v>350</v>
      </c>
      <c r="E1" s="102" t="s">
        <v>351</v>
      </c>
    </row>
    <row r="2" spans="1:5" s="26" customFormat="1">
      <c r="A2" s="115" t="s">
        <v>19</v>
      </c>
      <c r="B2" s="14"/>
      <c r="C2" s="14">
        <v>21</v>
      </c>
      <c r="D2" s="14">
        <v>6</v>
      </c>
      <c r="E2" s="14">
        <v>30</v>
      </c>
    </row>
    <row r="3" spans="1:5" s="26" customFormat="1">
      <c r="A3" s="115" t="s">
        <v>26</v>
      </c>
      <c r="B3" s="14"/>
      <c r="C3" s="14">
        <v>21</v>
      </c>
      <c r="D3" s="14">
        <v>5</v>
      </c>
      <c r="E3" s="14">
        <v>31</v>
      </c>
    </row>
    <row r="4" spans="1:5" s="26" customFormat="1">
      <c r="A4" s="115" t="s">
        <v>106</v>
      </c>
      <c r="B4" s="14"/>
      <c r="C4" s="14">
        <v>23</v>
      </c>
      <c r="D4" s="14">
        <v>4</v>
      </c>
      <c r="E4" s="14">
        <v>30</v>
      </c>
    </row>
    <row r="5" spans="1:5" s="26" customFormat="1">
      <c r="A5" s="115" t="s">
        <v>51</v>
      </c>
      <c r="B5" s="14"/>
      <c r="C5" s="14">
        <v>19</v>
      </c>
      <c r="D5" s="14">
        <v>6</v>
      </c>
      <c r="E5" s="14">
        <v>32</v>
      </c>
    </row>
    <row r="6" spans="1:5" s="26" customFormat="1">
      <c r="A6" s="115" t="s">
        <v>69</v>
      </c>
      <c r="B6" s="14"/>
      <c r="C6" s="14">
        <v>21</v>
      </c>
      <c r="D6" s="14">
        <v>5</v>
      </c>
      <c r="E6" s="14">
        <v>31</v>
      </c>
    </row>
    <row r="7" spans="1:5" s="26" customFormat="1">
      <c r="A7" s="115" t="s">
        <v>71</v>
      </c>
      <c r="B7" s="14"/>
      <c r="C7" s="14">
        <v>22</v>
      </c>
      <c r="D7" s="14">
        <v>6</v>
      </c>
      <c r="E7" s="14">
        <v>29</v>
      </c>
    </row>
    <row r="8" spans="1:5" s="26" customFormat="1">
      <c r="A8" s="115" t="s">
        <v>72</v>
      </c>
      <c r="B8" s="14"/>
      <c r="C8" s="14">
        <v>20</v>
      </c>
      <c r="D8" s="14">
        <v>7</v>
      </c>
      <c r="E8" s="14">
        <v>30</v>
      </c>
    </row>
    <row r="9" spans="1:5" s="26" customFormat="1">
      <c r="A9" s="115" t="s">
        <v>73</v>
      </c>
      <c r="B9" s="14"/>
      <c r="C9" s="14">
        <v>20</v>
      </c>
      <c r="D9" s="14">
        <v>4</v>
      </c>
      <c r="E9" s="14">
        <v>33</v>
      </c>
    </row>
  </sheetData>
  <pageMargins left="0.7" right="0.7" top="0.75" bottom="0.75" header="0.3" footer="0.3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S125"/>
  <sheetViews>
    <sheetView topLeftCell="O57" zoomScaleNormal="100" workbookViewId="0">
      <selection activeCell="D1" sqref="D1:D65536"/>
    </sheetView>
  </sheetViews>
  <sheetFormatPr baseColWidth="10" defaultRowHeight="15"/>
  <cols>
    <col min="1" max="1" width="7.85546875" style="26" customWidth="1"/>
    <col min="2" max="2" width="50.42578125" customWidth="1"/>
    <col min="3" max="3" width="38.42578125" customWidth="1"/>
    <col min="4" max="4" width="19.140625" customWidth="1"/>
    <col min="5" max="5" width="3.28515625" customWidth="1"/>
    <col min="6" max="6" width="43.140625" customWidth="1"/>
    <col min="7" max="63" width="3.85546875" style="78" customWidth="1"/>
    <col min="64" max="64" width="15" customWidth="1"/>
    <col min="65" max="65" width="11.28515625" customWidth="1"/>
    <col min="66" max="66" width="8.28515625" customWidth="1"/>
    <col min="67" max="67" width="7.42578125" customWidth="1"/>
    <col min="68" max="68" width="147.28515625" hidden="1" customWidth="1"/>
    <col min="69" max="69" width="0.42578125" customWidth="1"/>
    <col min="70" max="70" width="9.140625" hidden="1" customWidth="1"/>
    <col min="71" max="71" width="5.85546875" hidden="1" customWidth="1"/>
  </cols>
  <sheetData>
    <row r="1" spans="1:71" ht="49.5" customHeight="1">
      <c r="A1" s="48"/>
      <c r="B1" s="6" t="s">
        <v>0</v>
      </c>
      <c r="F1" s="164"/>
      <c r="G1" s="76"/>
      <c r="H1" s="77"/>
      <c r="I1" s="77"/>
      <c r="J1" s="77"/>
      <c r="K1" s="77"/>
      <c r="L1" s="77"/>
      <c r="M1" s="77"/>
      <c r="N1" s="77"/>
      <c r="O1" s="77"/>
      <c r="P1" s="77"/>
      <c r="Q1" s="77"/>
      <c r="AI1" s="77"/>
      <c r="AJ1" s="77"/>
      <c r="AK1" s="77"/>
      <c r="AL1" s="77"/>
      <c r="AM1" s="77"/>
      <c r="AN1" s="77"/>
      <c r="AO1" s="77"/>
      <c r="AP1" s="77"/>
      <c r="AQ1" s="77"/>
      <c r="BJ1" s="77"/>
    </row>
    <row r="2" spans="1:71" ht="44.1" customHeight="1">
      <c r="A2" s="48"/>
      <c r="B2" s="7" t="s">
        <v>11</v>
      </c>
      <c r="C2" s="8" t="s">
        <v>12</v>
      </c>
      <c r="D2" s="18" t="s">
        <v>86</v>
      </c>
      <c r="E2" s="18"/>
      <c r="F2" s="37" t="s">
        <v>145</v>
      </c>
      <c r="G2" s="79">
        <v>1</v>
      </c>
      <c r="H2" s="80">
        <v>2</v>
      </c>
      <c r="I2" s="80">
        <v>5</v>
      </c>
      <c r="J2" s="80">
        <v>10</v>
      </c>
      <c r="K2" s="80">
        <v>11</v>
      </c>
      <c r="L2" s="80">
        <v>12</v>
      </c>
      <c r="M2" s="80">
        <v>13</v>
      </c>
      <c r="N2" s="80">
        <v>14</v>
      </c>
      <c r="O2" s="80">
        <v>17</v>
      </c>
      <c r="P2" s="80">
        <v>18</v>
      </c>
      <c r="Q2" s="80">
        <v>19</v>
      </c>
      <c r="R2" s="80">
        <v>22</v>
      </c>
      <c r="S2" s="81">
        <v>24</v>
      </c>
      <c r="T2" s="81">
        <v>28</v>
      </c>
      <c r="U2" s="81">
        <v>29</v>
      </c>
      <c r="V2" s="81">
        <v>31</v>
      </c>
      <c r="W2" s="81">
        <v>32</v>
      </c>
      <c r="X2" s="81">
        <v>36</v>
      </c>
      <c r="Y2" s="81">
        <v>42</v>
      </c>
      <c r="Z2" s="81">
        <v>44</v>
      </c>
      <c r="AA2" s="81">
        <v>47</v>
      </c>
      <c r="AB2" s="81">
        <v>49</v>
      </c>
      <c r="AC2" s="81">
        <v>50</v>
      </c>
      <c r="AD2" s="81">
        <v>51</v>
      </c>
      <c r="AE2" s="81">
        <v>52</v>
      </c>
      <c r="AF2" s="81">
        <v>53</v>
      </c>
      <c r="AG2" s="81">
        <v>55</v>
      </c>
      <c r="AH2" s="81">
        <v>56</v>
      </c>
      <c r="AI2" s="80">
        <v>3</v>
      </c>
      <c r="AJ2" s="80">
        <v>4</v>
      </c>
      <c r="AK2" s="80">
        <v>6</v>
      </c>
      <c r="AL2" s="80">
        <v>7</v>
      </c>
      <c r="AM2" s="80">
        <v>8</v>
      </c>
      <c r="AN2" s="80">
        <v>9</v>
      </c>
      <c r="AO2" s="80">
        <v>15</v>
      </c>
      <c r="AP2" s="80">
        <v>16</v>
      </c>
      <c r="AQ2" s="80">
        <v>20</v>
      </c>
      <c r="AR2" s="81">
        <v>23</v>
      </c>
      <c r="AS2" s="81">
        <v>25</v>
      </c>
      <c r="AT2" s="81">
        <v>26</v>
      </c>
      <c r="AU2" s="81">
        <v>27</v>
      </c>
      <c r="AV2" s="81">
        <v>30</v>
      </c>
      <c r="AW2" s="81">
        <v>33</v>
      </c>
      <c r="AX2" s="81">
        <v>34</v>
      </c>
      <c r="AY2" s="81">
        <v>35</v>
      </c>
      <c r="AZ2" s="81">
        <v>37</v>
      </c>
      <c r="BA2" s="81">
        <v>38</v>
      </c>
      <c r="BB2" s="81">
        <v>39</v>
      </c>
      <c r="BC2" s="81">
        <v>40</v>
      </c>
      <c r="BD2" s="81">
        <v>41</v>
      </c>
      <c r="BE2" s="81">
        <v>43</v>
      </c>
      <c r="BF2" s="81">
        <v>45</v>
      </c>
      <c r="BG2" s="81">
        <v>46</v>
      </c>
      <c r="BH2" s="81">
        <v>54</v>
      </c>
      <c r="BI2" s="81">
        <v>57</v>
      </c>
      <c r="BJ2" s="80">
        <v>21</v>
      </c>
      <c r="BK2" s="81">
        <v>48</v>
      </c>
      <c r="BL2" s="57" t="s">
        <v>15</v>
      </c>
      <c r="BM2" s="57" t="s">
        <v>16</v>
      </c>
      <c r="BN2" s="57" t="s">
        <v>17</v>
      </c>
      <c r="BO2" s="20" t="s">
        <v>18</v>
      </c>
      <c r="BP2" s="19" t="s">
        <v>57</v>
      </c>
    </row>
    <row r="3" spans="1:71" ht="33.75" customHeight="1">
      <c r="A3" s="44"/>
      <c r="B3" s="16"/>
      <c r="C3" t="s">
        <v>391</v>
      </c>
      <c r="D3" s="27" t="s">
        <v>136</v>
      </c>
      <c r="F3" t="s">
        <v>154</v>
      </c>
      <c r="G3" s="77">
        <v>1</v>
      </c>
      <c r="H3" s="77">
        <v>1</v>
      </c>
      <c r="I3" s="77">
        <v>1</v>
      </c>
      <c r="J3" s="77">
        <v>1</v>
      </c>
      <c r="K3" s="77">
        <v>1</v>
      </c>
      <c r="L3" s="77">
        <v>1</v>
      </c>
      <c r="M3" s="82">
        <v>1</v>
      </c>
      <c r="N3" s="77">
        <v>1</v>
      </c>
      <c r="O3" s="77">
        <v>1</v>
      </c>
      <c r="P3" s="77">
        <v>1</v>
      </c>
      <c r="Q3" s="77">
        <v>1</v>
      </c>
      <c r="R3" s="77">
        <v>1</v>
      </c>
      <c r="S3" s="77">
        <v>1</v>
      </c>
      <c r="T3" s="77">
        <v>1</v>
      </c>
      <c r="U3" s="82">
        <v>1</v>
      </c>
      <c r="V3" s="82">
        <v>1</v>
      </c>
      <c r="W3" s="77">
        <v>1</v>
      </c>
      <c r="X3" s="77">
        <v>1</v>
      </c>
      <c r="Y3" s="77">
        <v>1</v>
      </c>
      <c r="Z3" s="82">
        <v>1</v>
      </c>
      <c r="AA3" s="82">
        <v>1</v>
      </c>
      <c r="AB3" s="77">
        <v>1</v>
      </c>
      <c r="AC3" s="77">
        <v>1</v>
      </c>
      <c r="AD3" s="77">
        <v>1</v>
      </c>
      <c r="AE3" s="77">
        <v>1</v>
      </c>
      <c r="AF3" s="82">
        <v>1</v>
      </c>
      <c r="AG3" s="77">
        <v>1</v>
      </c>
      <c r="AH3" s="77">
        <v>1</v>
      </c>
      <c r="AI3" s="77">
        <v>0</v>
      </c>
      <c r="AJ3" s="77">
        <v>0</v>
      </c>
      <c r="AK3" s="77">
        <v>0</v>
      </c>
      <c r="AL3" s="77">
        <v>0</v>
      </c>
      <c r="AM3" s="77">
        <v>0</v>
      </c>
      <c r="AN3" s="77">
        <v>0</v>
      </c>
      <c r="AO3" s="77">
        <v>0</v>
      </c>
      <c r="AP3" s="77">
        <v>0</v>
      </c>
      <c r="AQ3" s="77">
        <v>0</v>
      </c>
      <c r="AR3" s="77">
        <v>0</v>
      </c>
      <c r="AS3" s="83">
        <v>0</v>
      </c>
      <c r="AT3" s="77">
        <v>0</v>
      </c>
      <c r="AU3" s="82">
        <v>0</v>
      </c>
      <c r="AV3" s="77">
        <v>0</v>
      </c>
      <c r="AW3" s="77">
        <v>0</v>
      </c>
      <c r="AX3" s="77">
        <v>0</v>
      </c>
      <c r="AY3" s="77">
        <v>0</v>
      </c>
      <c r="AZ3" s="77">
        <v>1</v>
      </c>
      <c r="BA3" s="77">
        <v>0</v>
      </c>
      <c r="BB3" s="77">
        <v>0</v>
      </c>
      <c r="BC3" s="77">
        <v>0</v>
      </c>
      <c r="BD3" s="77">
        <v>0</v>
      </c>
      <c r="BE3" s="82">
        <v>0</v>
      </c>
      <c r="BF3" s="82">
        <v>0</v>
      </c>
      <c r="BG3" s="77">
        <v>0</v>
      </c>
      <c r="BH3" s="77">
        <v>0</v>
      </c>
      <c r="BI3" s="77">
        <v>0</v>
      </c>
      <c r="BJ3" s="77">
        <v>0</v>
      </c>
      <c r="BK3" s="82">
        <v>1</v>
      </c>
      <c r="BL3" s="71">
        <f>COUNTIF(G3:BK3,"&gt;"&amp;0)</f>
        <v>30</v>
      </c>
      <c r="BM3" s="25">
        <f>COUNTIF(G3:BK3,"&lt;"&amp;0)</f>
        <v>0</v>
      </c>
      <c r="BN3" s="25">
        <f>COUNTIF(G3:BK3,"="&amp;0)</f>
        <v>27</v>
      </c>
      <c r="BO3" s="1">
        <f>BL3+BM3+BN3</f>
        <v>57</v>
      </c>
      <c r="BP3" t="s">
        <v>58</v>
      </c>
    </row>
    <row r="4" spans="1:71" ht="42" customHeight="1">
      <c r="A4" s="44" t="s">
        <v>162</v>
      </c>
      <c r="B4" s="16" t="s">
        <v>87</v>
      </c>
      <c r="C4" s="15" t="s">
        <v>392</v>
      </c>
      <c r="D4" s="28" t="s">
        <v>135</v>
      </c>
      <c r="E4" s="15"/>
      <c r="F4" t="s">
        <v>147</v>
      </c>
      <c r="G4" s="84">
        <v>1</v>
      </c>
      <c r="H4" s="84">
        <v>1</v>
      </c>
      <c r="I4" s="77">
        <v>1</v>
      </c>
      <c r="J4" s="77">
        <v>1</v>
      </c>
      <c r="K4" s="77">
        <v>1</v>
      </c>
      <c r="L4" s="77">
        <v>1</v>
      </c>
      <c r="M4" s="82">
        <v>1</v>
      </c>
      <c r="N4" s="77">
        <v>1</v>
      </c>
      <c r="O4" s="77">
        <v>1</v>
      </c>
      <c r="P4" s="77">
        <v>1</v>
      </c>
      <c r="Q4" s="77">
        <v>1</v>
      </c>
      <c r="R4" s="77">
        <v>1</v>
      </c>
      <c r="S4" s="77">
        <v>1</v>
      </c>
      <c r="T4" s="77">
        <v>1</v>
      </c>
      <c r="U4" s="82">
        <v>1</v>
      </c>
      <c r="V4" s="82">
        <v>1</v>
      </c>
      <c r="W4" s="82">
        <v>1</v>
      </c>
      <c r="X4" s="77">
        <v>1</v>
      </c>
      <c r="Y4" s="77">
        <v>1</v>
      </c>
      <c r="Z4" s="82">
        <v>1</v>
      </c>
      <c r="AA4" s="77">
        <v>1</v>
      </c>
      <c r="AB4" s="77">
        <v>1</v>
      </c>
      <c r="AC4" s="77">
        <v>1</v>
      </c>
      <c r="AD4" s="77">
        <v>1</v>
      </c>
      <c r="AE4" s="77">
        <v>1</v>
      </c>
      <c r="AF4" s="82">
        <v>1</v>
      </c>
      <c r="AG4" s="77">
        <v>1</v>
      </c>
      <c r="AH4" s="77">
        <v>1</v>
      </c>
      <c r="AI4" s="84" t="s">
        <v>221</v>
      </c>
      <c r="AJ4" s="84" t="s">
        <v>221</v>
      </c>
      <c r="AK4" s="77">
        <v>0</v>
      </c>
      <c r="AL4" s="77">
        <v>0</v>
      </c>
      <c r="AM4" s="77">
        <v>0</v>
      </c>
      <c r="AN4" s="77">
        <v>0</v>
      </c>
      <c r="AO4" s="77">
        <v>0</v>
      </c>
      <c r="AP4" s="77">
        <v>0</v>
      </c>
      <c r="AQ4" s="77">
        <v>0</v>
      </c>
      <c r="AR4" s="77">
        <v>0</v>
      </c>
      <c r="AS4" s="77">
        <v>0</v>
      </c>
      <c r="AT4" s="82">
        <v>0</v>
      </c>
      <c r="AU4" s="82">
        <v>0</v>
      </c>
      <c r="AV4" s="77">
        <v>0</v>
      </c>
      <c r="AW4" s="77">
        <v>0</v>
      </c>
      <c r="AX4" s="77">
        <v>0</v>
      </c>
      <c r="AY4" s="77">
        <v>0</v>
      </c>
      <c r="AZ4" s="77">
        <v>1</v>
      </c>
      <c r="BA4" s="77">
        <v>0</v>
      </c>
      <c r="BB4" s="77">
        <v>0</v>
      </c>
      <c r="BC4" s="77">
        <v>0</v>
      </c>
      <c r="BD4" s="77">
        <v>0</v>
      </c>
      <c r="BE4" s="82">
        <v>0</v>
      </c>
      <c r="BF4" s="82">
        <v>0</v>
      </c>
      <c r="BG4" s="77">
        <v>0</v>
      </c>
      <c r="BH4" s="77">
        <v>0</v>
      </c>
      <c r="BI4" s="77">
        <v>0</v>
      </c>
      <c r="BJ4" s="77">
        <v>0</v>
      </c>
      <c r="BK4" s="77">
        <v>1</v>
      </c>
      <c r="BL4" s="71">
        <f>COUNTIF(G4:BK4,"&gt;"&amp;0)</f>
        <v>30</v>
      </c>
      <c r="BM4" s="25">
        <f>COUNTIF(G4:BK4,"&lt;"&amp;0)</f>
        <v>0</v>
      </c>
      <c r="BN4" s="25">
        <f>COUNTIF(G4:BK4,"="&amp;0)</f>
        <v>27</v>
      </c>
      <c r="BO4" s="1">
        <f>BL4+BM4+BN4</f>
        <v>57</v>
      </c>
      <c r="BP4" s="38" t="s">
        <v>59</v>
      </c>
    </row>
    <row r="5" spans="1:71" ht="27.75" customHeight="1">
      <c r="A5" s="44" t="s">
        <v>163</v>
      </c>
      <c r="B5" s="16" t="s">
        <v>19</v>
      </c>
      <c r="C5" s="15" t="s">
        <v>113</v>
      </c>
      <c r="D5" s="28" t="s">
        <v>137</v>
      </c>
      <c r="E5" s="15"/>
      <c r="F5" t="s">
        <v>146</v>
      </c>
      <c r="G5" s="85">
        <v>-1</v>
      </c>
      <c r="H5" s="77">
        <v>1</v>
      </c>
      <c r="I5" s="77">
        <v>-1</v>
      </c>
      <c r="J5" s="77">
        <v>-1</v>
      </c>
      <c r="K5" s="77">
        <v>1</v>
      </c>
      <c r="L5" s="77">
        <v>1</v>
      </c>
      <c r="M5" s="82">
        <v>1</v>
      </c>
      <c r="N5" s="77">
        <v>1</v>
      </c>
      <c r="O5" s="77">
        <v>1</v>
      </c>
      <c r="P5" s="77">
        <v>1</v>
      </c>
      <c r="Q5" s="77">
        <v>-1</v>
      </c>
      <c r="R5" s="77">
        <v>0</v>
      </c>
      <c r="S5" s="77">
        <v>1</v>
      </c>
      <c r="T5" s="77">
        <v>1</v>
      </c>
      <c r="U5" s="82">
        <v>1</v>
      </c>
      <c r="V5" s="77">
        <v>1</v>
      </c>
      <c r="W5" s="77">
        <v>1</v>
      </c>
      <c r="X5" s="77">
        <v>1</v>
      </c>
      <c r="Y5" s="77">
        <v>1</v>
      </c>
      <c r="Z5" s="82">
        <v>1</v>
      </c>
      <c r="AA5" s="77">
        <v>1</v>
      </c>
      <c r="AB5" s="77">
        <v>1</v>
      </c>
      <c r="AC5" s="77">
        <v>1</v>
      </c>
      <c r="AD5" s="82">
        <v>0</v>
      </c>
      <c r="AE5" s="82">
        <v>0</v>
      </c>
      <c r="AF5" s="82">
        <v>1</v>
      </c>
      <c r="AG5" s="77">
        <v>0</v>
      </c>
      <c r="AH5" s="77">
        <v>1</v>
      </c>
      <c r="AI5" s="77">
        <v>0</v>
      </c>
      <c r="AJ5" s="77">
        <v>0</v>
      </c>
      <c r="AK5" s="77">
        <v>0</v>
      </c>
      <c r="AL5" s="77">
        <v>0</v>
      </c>
      <c r="AM5" s="77">
        <v>0</v>
      </c>
      <c r="AN5" s="77">
        <v>0</v>
      </c>
      <c r="AO5" s="77">
        <v>0</v>
      </c>
      <c r="AP5" s="77">
        <v>0</v>
      </c>
      <c r="AQ5" s="77">
        <v>0</v>
      </c>
      <c r="AR5" s="77">
        <v>0</v>
      </c>
      <c r="AS5" s="77">
        <v>0</v>
      </c>
      <c r="AT5" s="77">
        <v>0</v>
      </c>
      <c r="AU5" s="82">
        <v>0</v>
      </c>
      <c r="AV5" s="77">
        <v>0</v>
      </c>
      <c r="AW5" s="77">
        <v>0</v>
      </c>
      <c r="AX5" s="77">
        <v>0</v>
      </c>
      <c r="AY5" s="77">
        <v>0</v>
      </c>
      <c r="AZ5" s="77">
        <v>1</v>
      </c>
      <c r="BA5" s="77">
        <v>0</v>
      </c>
      <c r="BB5" s="77">
        <v>0</v>
      </c>
      <c r="BC5" s="77">
        <v>0</v>
      </c>
      <c r="BD5" s="77">
        <v>0</v>
      </c>
      <c r="BE5" s="82">
        <v>0</v>
      </c>
      <c r="BF5" s="82">
        <v>0</v>
      </c>
      <c r="BG5" s="77">
        <v>0</v>
      </c>
      <c r="BH5" s="82">
        <v>0</v>
      </c>
      <c r="BI5" s="77">
        <v>0</v>
      </c>
      <c r="BJ5" s="77">
        <v>-1</v>
      </c>
      <c r="BK5" s="77">
        <v>-1</v>
      </c>
      <c r="BL5" s="25">
        <f>COUNTIF(G5:BK5,"&gt;"&amp;0)</f>
        <v>21</v>
      </c>
      <c r="BM5" s="25">
        <f>COUNTIF(G5:BK5,"&lt;"&amp;0)</f>
        <v>6</v>
      </c>
      <c r="BN5" s="72">
        <f>COUNTIF(G5:BK5,"="&amp;0)</f>
        <v>30</v>
      </c>
      <c r="BO5" s="1">
        <f>BL5+BM5+BN5</f>
        <v>57</v>
      </c>
      <c r="BP5" t="s">
        <v>60</v>
      </c>
    </row>
    <row r="6" spans="1:71" ht="29.1" customHeight="1">
      <c r="A6" s="44" t="s">
        <v>164</v>
      </c>
      <c r="B6" s="16" t="s">
        <v>20</v>
      </c>
      <c r="C6" s="15" t="s">
        <v>114</v>
      </c>
      <c r="D6" s="28" t="s">
        <v>138</v>
      </c>
      <c r="E6" s="15"/>
      <c r="F6" t="s">
        <v>148</v>
      </c>
      <c r="G6" s="77">
        <v>1</v>
      </c>
      <c r="H6" s="77">
        <v>1</v>
      </c>
      <c r="I6" s="77">
        <v>1</v>
      </c>
      <c r="J6" s="77">
        <v>1</v>
      </c>
      <c r="K6" s="77">
        <v>1</v>
      </c>
      <c r="L6" s="77">
        <v>1</v>
      </c>
      <c r="M6" s="77">
        <v>1</v>
      </c>
      <c r="N6" s="77">
        <v>1</v>
      </c>
      <c r="O6" s="77">
        <v>1</v>
      </c>
      <c r="P6" s="77">
        <v>1</v>
      </c>
      <c r="Q6" s="77">
        <v>1</v>
      </c>
      <c r="R6" s="77">
        <v>1</v>
      </c>
      <c r="S6" s="77">
        <v>1</v>
      </c>
      <c r="T6" s="77">
        <v>1</v>
      </c>
      <c r="U6" s="82">
        <v>1</v>
      </c>
      <c r="V6" s="77">
        <v>1</v>
      </c>
      <c r="W6" s="77">
        <v>1</v>
      </c>
      <c r="X6" s="77">
        <v>1</v>
      </c>
      <c r="Y6" s="77">
        <v>1</v>
      </c>
      <c r="Z6" s="82">
        <v>1</v>
      </c>
      <c r="AA6" s="77">
        <v>1</v>
      </c>
      <c r="AB6" s="77">
        <v>1</v>
      </c>
      <c r="AC6" s="77">
        <v>1</v>
      </c>
      <c r="AD6" s="77">
        <v>1</v>
      </c>
      <c r="AE6" s="77">
        <v>1</v>
      </c>
      <c r="AF6" s="82">
        <v>1</v>
      </c>
      <c r="AG6" s="82">
        <v>1</v>
      </c>
      <c r="AH6" s="77">
        <v>1</v>
      </c>
      <c r="AI6" s="77">
        <v>0</v>
      </c>
      <c r="AJ6" s="77">
        <v>0</v>
      </c>
      <c r="AK6" s="77">
        <v>0</v>
      </c>
      <c r="AL6" s="77">
        <v>0</v>
      </c>
      <c r="AM6" s="77">
        <v>0</v>
      </c>
      <c r="AN6" s="77">
        <v>0</v>
      </c>
      <c r="AO6" s="77">
        <v>1</v>
      </c>
      <c r="AP6" s="82">
        <v>0</v>
      </c>
      <c r="AQ6" s="77">
        <v>0</v>
      </c>
      <c r="AR6" s="77">
        <v>0</v>
      </c>
      <c r="AS6" s="77">
        <v>0</v>
      </c>
      <c r="AT6" s="77">
        <v>0</v>
      </c>
      <c r="AU6" s="82">
        <v>0</v>
      </c>
      <c r="AV6" s="77">
        <v>0</v>
      </c>
      <c r="AW6" s="77">
        <v>0</v>
      </c>
      <c r="AX6" s="77">
        <v>0</v>
      </c>
      <c r="AY6" s="77">
        <v>0</v>
      </c>
      <c r="AZ6" s="77">
        <v>1</v>
      </c>
      <c r="BA6" s="77">
        <v>0</v>
      </c>
      <c r="BB6" s="77">
        <v>0</v>
      </c>
      <c r="BC6" s="77">
        <v>0</v>
      </c>
      <c r="BD6" s="77">
        <v>0</v>
      </c>
      <c r="BE6" s="82">
        <v>0</v>
      </c>
      <c r="BF6" s="82">
        <v>0</v>
      </c>
      <c r="BG6" s="77">
        <v>0</v>
      </c>
      <c r="BH6" s="86">
        <v>0</v>
      </c>
      <c r="BI6" s="77">
        <v>0</v>
      </c>
      <c r="BJ6" s="77">
        <v>0</v>
      </c>
      <c r="BK6" s="77">
        <v>1</v>
      </c>
      <c r="BL6" s="71">
        <f>COUNTIF(G6:BK6,"&gt;"&amp;0)</f>
        <v>31</v>
      </c>
      <c r="BM6" s="25">
        <f>COUNTIF(G6:BK6,"&lt;"&amp;0)</f>
        <v>0</v>
      </c>
      <c r="BN6" s="25">
        <f>COUNTIF(G6:BK6,"="&amp;0)</f>
        <v>26</v>
      </c>
      <c r="BO6" s="1">
        <f>SUM(BL6,BN6)</f>
        <v>57</v>
      </c>
      <c r="BP6" s="38" t="s">
        <v>61</v>
      </c>
    </row>
    <row r="7" spans="1:71" ht="29.1" customHeight="1">
      <c r="A7" s="44" t="s">
        <v>165</v>
      </c>
      <c r="B7" s="50" t="s">
        <v>21</v>
      </c>
      <c r="C7" s="11" t="s">
        <v>393</v>
      </c>
      <c r="D7" s="29" t="s">
        <v>139</v>
      </c>
      <c r="E7" s="11"/>
      <c r="F7" t="s">
        <v>149</v>
      </c>
      <c r="G7" s="77">
        <v>1</v>
      </c>
      <c r="H7" s="77">
        <v>1</v>
      </c>
      <c r="I7" s="77">
        <v>1</v>
      </c>
      <c r="J7" s="77">
        <v>1</v>
      </c>
      <c r="K7" s="77">
        <v>1</v>
      </c>
      <c r="L7" s="77">
        <v>1</v>
      </c>
      <c r="M7" s="77">
        <v>1</v>
      </c>
      <c r="N7" s="77">
        <v>1</v>
      </c>
      <c r="O7" s="77">
        <v>1</v>
      </c>
      <c r="P7" s="77">
        <v>1</v>
      </c>
      <c r="Q7" s="77">
        <v>1</v>
      </c>
      <c r="R7" s="77">
        <v>1</v>
      </c>
      <c r="S7" s="77">
        <v>1</v>
      </c>
      <c r="T7" s="77">
        <v>1</v>
      </c>
      <c r="U7" s="82">
        <v>-1</v>
      </c>
      <c r="V7" s="77">
        <v>1</v>
      </c>
      <c r="W7" s="77">
        <v>1</v>
      </c>
      <c r="X7" s="77">
        <v>1</v>
      </c>
      <c r="Y7" s="77">
        <v>1</v>
      </c>
      <c r="Z7" s="82">
        <v>1</v>
      </c>
      <c r="AA7" s="77">
        <v>1</v>
      </c>
      <c r="AB7" s="77">
        <v>1</v>
      </c>
      <c r="AC7" s="77">
        <v>1</v>
      </c>
      <c r="AD7" s="77">
        <v>1</v>
      </c>
      <c r="AE7" s="77">
        <v>1</v>
      </c>
      <c r="AF7" s="82">
        <v>1</v>
      </c>
      <c r="AG7" s="77">
        <v>1</v>
      </c>
      <c r="AH7" s="77">
        <v>1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0</v>
      </c>
      <c r="AO7" s="77">
        <v>0</v>
      </c>
      <c r="AP7" s="82">
        <v>0</v>
      </c>
      <c r="AQ7" s="77">
        <v>0</v>
      </c>
      <c r="AR7" s="77">
        <v>0</v>
      </c>
      <c r="AS7" s="77">
        <v>0</v>
      </c>
      <c r="AT7" s="77">
        <v>0</v>
      </c>
      <c r="AU7" s="82">
        <v>0</v>
      </c>
      <c r="AV7" s="77">
        <v>0</v>
      </c>
      <c r="AW7" s="77">
        <v>0</v>
      </c>
      <c r="AX7" s="77">
        <v>0</v>
      </c>
      <c r="AY7" s="77">
        <v>0</v>
      </c>
      <c r="AZ7" s="77">
        <v>1</v>
      </c>
      <c r="BA7" s="77">
        <v>0</v>
      </c>
      <c r="BB7" s="77">
        <v>0</v>
      </c>
      <c r="BC7" s="77">
        <v>0</v>
      </c>
      <c r="BD7" s="77">
        <v>0</v>
      </c>
      <c r="BE7" s="82">
        <v>0</v>
      </c>
      <c r="BF7" s="82">
        <v>0</v>
      </c>
      <c r="BG7" s="77">
        <v>0</v>
      </c>
      <c r="BH7" s="77">
        <v>0</v>
      </c>
      <c r="BI7" s="77">
        <v>0</v>
      </c>
      <c r="BJ7" s="77">
        <v>-1</v>
      </c>
      <c r="BK7" s="77">
        <v>1</v>
      </c>
      <c r="BL7" s="71">
        <f>COUNTIF(G7:BK7,"&gt;"&amp;0)</f>
        <v>29</v>
      </c>
      <c r="BM7" s="25">
        <f>COUNTIF(G7:BK7,"&lt;"&amp;0)</f>
        <v>2</v>
      </c>
      <c r="BN7" s="25">
        <f>COUNTIF(G7:BK7,"="&amp;0)</f>
        <v>26</v>
      </c>
      <c r="BO7" s="1">
        <f>BL7+BM7+BN7</f>
        <v>57</v>
      </c>
      <c r="BP7" t="s">
        <v>62</v>
      </c>
    </row>
    <row r="8" spans="1:71" ht="26.1" customHeight="1">
      <c r="A8" s="44" t="s">
        <v>166</v>
      </c>
      <c r="B8" s="50" t="s">
        <v>22</v>
      </c>
      <c r="C8" s="17"/>
      <c r="D8" s="29"/>
      <c r="E8" s="1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82"/>
      <c r="V8" s="77"/>
      <c r="W8" s="77"/>
      <c r="X8" s="77"/>
      <c r="Y8" s="77"/>
      <c r="Z8" s="82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82"/>
      <c r="AV8" s="77"/>
      <c r="AW8" s="77"/>
      <c r="AX8" s="77"/>
      <c r="AY8" s="77"/>
      <c r="AZ8" s="77"/>
      <c r="BA8" s="77"/>
      <c r="BB8" s="77"/>
      <c r="BC8" s="77"/>
      <c r="BD8" s="77"/>
      <c r="BE8" s="82"/>
      <c r="BF8" s="82"/>
      <c r="BG8" s="77"/>
      <c r="BH8" s="77"/>
      <c r="BI8" s="77"/>
      <c r="BJ8" s="77"/>
      <c r="BK8" s="77"/>
      <c r="BL8" s="25"/>
      <c r="BM8" s="25"/>
      <c r="BN8" s="25"/>
      <c r="BO8" s="1"/>
      <c r="BP8" s="38"/>
    </row>
    <row r="9" spans="1:71" ht="24" customHeight="1">
      <c r="A9" s="44" t="s">
        <v>167</v>
      </c>
      <c r="B9" s="50" t="s">
        <v>23</v>
      </c>
      <c r="C9" s="21" t="s">
        <v>63</v>
      </c>
      <c r="D9" s="30"/>
      <c r="E9" s="21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25"/>
      <c r="BM9" s="25"/>
      <c r="BN9" s="25"/>
      <c r="BO9" s="1"/>
      <c r="BP9" s="23"/>
    </row>
    <row r="10" spans="1:71" ht="27.75" customHeight="1">
      <c r="A10" s="44" t="s">
        <v>168</v>
      </c>
      <c r="B10" s="50" t="s">
        <v>24</v>
      </c>
      <c r="C10" s="11" t="s">
        <v>394</v>
      </c>
      <c r="D10" s="31" t="s">
        <v>135</v>
      </c>
      <c r="E10" s="11"/>
      <c r="F10" t="s">
        <v>150</v>
      </c>
      <c r="G10" s="77">
        <v>1</v>
      </c>
      <c r="H10" s="77">
        <v>1</v>
      </c>
      <c r="I10" s="77">
        <v>1</v>
      </c>
      <c r="J10" s="77">
        <v>1</v>
      </c>
      <c r="K10" s="77">
        <v>1</v>
      </c>
      <c r="L10" s="77">
        <v>1</v>
      </c>
      <c r="M10" s="77">
        <v>1</v>
      </c>
      <c r="N10" s="77">
        <v>1</v>
      </c>
      <c r="O10" s="77">
        <v>1</v>
      </c>
      <c r="P10" s="77">
        <v>1</v>
      </c>
      <c r="Q10" s="77">
        <v>1</v>
      </c>
      <c r="R10" s="77">
        <v>1</v>
      </c>
      <c r="S10" s="77">
        <v>1</v>
      </c>
      <c r="T10" s="77">
        <v>1</v>
      </c>
      <c r="U10" s="82">
        <v>0</v>
      </c>
      <c r="V10" s="77">
        <v>1</v>
      </c>
      <c r="W10" s="77">
        <v>1</v>
      </c>
      <c r="X10" s="77">
        <v>1</v>
      </c>
      <c r="Y10" s="77">
        <v>0</v>
      </c>
      <c r="Z10" s="82">
        <v>1</v>
      </c>
      <c r="AA10" s="77">
        <v>1</v>
      </c>
      <c r="AB10" s="77">
        <v>0</v>
      </c>
      <c r="AC10" s="77">
        <v>1</v>
      </c>
      <c r="AD10" s="77">
        <v>0</v>
      </c>
      <c r="AE10" s="77">
        <v>1</v>
      </c>
      <c r="AF10" s="77">
        <v>1</v>
      </c>
      <c r="AG10" s="77">
        <v>1</v>
      </c>
      <c r="AH10" s="77">
        <v>1</v>
      </c>
      <c r="AI10" s="85">
        <v>0</v>
      </c>
      <c r="AJ10" s="77">
        <v>0</v>
      </c>
      <c r="AK10" s="77">
        <v>0</v>
      </c>
      <c r="AL10" s="77">
        <v>0</v>
      </c>
      <c r="AM10" s="77">
        <v>0</v>
      </c>
      <c r="AN10" s="77">
        <v>0</v>
      </c>
      <c r="AO10" s="77">
        <v>0</v>
      </c>
      <c r="AP10" s="77">
        <v>-1</v>
      </c>
      <c r="AQ10" s="77">
        <v>0</v>
      </c>
      <c r="AR10" s="77">
        <v>0</v>
      </c>
      <c r="AS10" s="77">
        <v>0</v>
      </c>
      <c r="AT10" s="77">
        <v>0</v>
      </c>
      <c r="AU10" s="82">
        <v>0</v>
      </c>
      <c r="AV10" s="77">
        <v>0</v>
      </c>
      <c r="AW10" s="77">
        <v>0</v>
      </c>
      <c r="AX10" s="77">
        <v>0</v>
      </c>
      <c r="AY10" s="77">
        <v>0</v>
      </c>
      <c r="AZ10" s="77">
        <v>1</v>
      </c>
      <c r="BA10" s="77">
        <v>0</v>
      </c>
      <c r="BB10" s="77">
        <v>0</v>
      </c>
      <c r="BC10" s="77">
        <v>0</v>
      </c>
      <c r="BD10" s="77">
        <v>0</v>
      </c>
      <c r="BE10" s="77">
        <v>0</v>
      </c>
      <c r="BF10" s="82">
        <v>0</v>
      </c>
      <c r="BG10" s="77">
        <v>0</v>
      </c>
      <c r="BH10" s="77">
        <v>0</v>
      </c>
      <c r="BI10" s="77">
        <v>0</v>
      </c>
      <c r="BJ10" s="77">
        <v>-1</v>
      </c>
      <c r="BK10" s="77">
        <v>-1</v>
      </c>
      <c r="BL10" s="25">
        <f t="shared" ref="BL10:BL15" si="0">COUNTIF(G10:BK10,"&gt;"&amp;0)</f>
        <v>25</v>
      </c>
      <c r="BM10" s="74">
        <f t="shared" ref="BM10:BM15" si="1">COUNTIF(G10:BK10,"&lt;"&amp;0)</f>
        <v>3</v>
      </c>
      <c r="BN10" s="25">
        <f t="shared" ref="BN10:BN15" si="2">COUNTIF(G10:BK10,"="&amp;0)</f>
        <v>29</v>
      </c>
      <c r="BO10" s="1">
        <f t="shared" ref="BO10:BO15" si="3">BL10+BM10+BN10</f>
        <v>57</v>
      </c>
      <c r="BP10" s="38" t="s">
        <v>64</v>
      </c>
    </row>
    <row r="11" spans="1:71" ht="27.75" customHeight="1">
      <c r="A11" s="44" t="s">
        <v>169</v>
      </c>
      <c r="B11" s="50" t="s">
        <v>25</v>
      </c>
      <c r="C11" s="12" t="s">
        <v>115</v>
      </c>
      <c r="D11" s="32" t="s">
        <v>135</v>
      </c>
      <c r="E11" s="12"/>
      <c r="F11" t="s">
        <v>151</v>
      </c>
      <c r="G11" s="77">
        <v>1</v>
      </c>
      <c r="H11" s="77">
        <v>1</v>
      </c>
      <c r="I11" s="77">
        <v>1</v>
      </c>
      <c r="J11" s="77">
        <v>1</v>
      </c>
      <c r="K11" s="77">
        <v>1</v>
      </c>
      <c r="L11" s="77">
        <v>-1</v>
      </c>
      <c r="M11" s="77">
        <v>1</v>
      </c>
      <c r="N11" s="77">
        <v>1</v>
      </c>
      <c r="O11" s="77">
        <v>0</v>
      </c>
      <c r="P11" s="77">
        <v>0</v>
      </c>
      <c r="Q11" s="77">
        <v>1</v>
      </c>
      <c r="R11" s="77">
        <v>1</v>
      </c>
      <c r="S11" s="77">
        <v>1</v>
      </c>
      <c r="T11" s="77">
        <v>1</v>
      </c>
      <c r="U11" s="82">
        <v>1</v>
      </c>
      <c r="V11" s="77">
        <v>1</v>
      </c>
      <c r="W11" s="77">
        <v>1</v>
      </c>
      <c r="X11" s="77">
        <v>1</v>
      </c>
      <c r="Y11" s="77">
        <v>1</v>
      </c>
      <c r="Z11" s="82">
        <v>1</v>
      </c>
      <c r="AA11" s="77">
        <v>1</v>
      </c>
      <c r="AB11" s="77">
        <v>1</v>
      </c>
      <c r="AC11" s="77">
        <v>1</v>
      </c>
      <c r="AD11" s="77">
        <v>0</v>
      </c>
      <c r="AE11" s="77">
        <v>1</v>
      </c>
      <c r="AF11" s="77">
        <v>1</v>
      </c>
      <c r="AG11" s="77">
        <v>1</v>
      </c>
      <c r="AH11" s="77">
        <v>1</v>
      </c>
      <c r="AI11" s="85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7">
        <v>1</v>
      </c>
      <c r="AP11" s="77">
        <v>0</v>
      </c>
      <c r="AQ11" s="77">
        <v>0</v>
      </c>
      <c r="AR11" s="77">
        <v>0</v>
      </c>
      <c r="AS11" s="77">
        <v>0</v>
      </c>
      <c r="AT11" s="77">
        <v>0</v>
      </c>
      <c r="AU11" s="82">
        <v>0</v>
      </c>
      <c r="AV11" s="77">
        <v>0</v>
      </c>
      <c r="AW11" s="77">
        <v>0</v>
      </c>
      <c r="AX11" s="77">
        <v>0</v>
      </c>
      <c r="AY11" s="77">
        <v>0</v>
      </c>
      <c r="AZ11" s="77">
        <v>1</v>
      </c>
      <c r="BA11" s="77">
        <v>0</v>
      </c>
      <c r="BB11" s="77">
        <v>0</v>
      </c>
      <c r="BC11" s="77">
        <v>0</v>
      </c>
      <c r="BD11" s="77">
        <v>0</v>
      </c>
      <c r="BE11" s="77">
        <v>0</v>
      </c>
      <c r="BF11" s="82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1</v>
      </c>
      <c r="BL11" s="71">
        <f t="shared" si="0"/>
        <v>27</v>
      </c>
      <c r="BM11" s="25">
        <f t="shared" si="1"/>
        <v>1</v>
      </c>
      <c r="BN11" s="25">
        <f t="shared" si="2"/>
        <v>29</v>
      </c>
      <c r="BO11" s="1">
        <f t="shared" si="3"/>
        <v>57</v>
      </c>
      <c r="BP11" t="s">
        <v>65</v>
      </c>
    </row>
    <row r="12" spans="1:71" ht="27.75" customHeight="1">
      <c r="A12" s="44" t="s">
        <v>170</v>
      </c>
      <c r="B12" s="50" t="s">
        <v>26</v>
      </c>
      <c r="C12" s="12" t="s">
        <v>80</v>
      </c>
      <c r="D12" s="32" t="s">
        <v>134</v>
      </c>
      <c r="E12" s="12"/>
      <c r="F12" s="47" t="s">
        <v>152</v>
      </c>
      <c r="G12" s="85">
        <v>1</v>
      </c>
      <c r="H12" s="77">
        <v>1</v>
      </c>
      <c r="I12" s="77">
        <v>1</v>
      </c>
      <c r="J12" s="77">
        <v>-1</v>
      </c>
      <c r="K12" s="77">
        <v>0</v>
      </c>
      <c r="L12" s="77">
        <v>1</v>
      </c>
      <c r="M12" s="77">
        <v>1</v>
      </c>
      <c r="N12" s="77">
        <v>1</v>
      </c>
      <c r="O12" s="77">
        <v>1</v>
      </c>
      <c r="P12" s="77">
        <v>1</v>
      </c>
      <c r="Q12" s="77">
        <v>-1</v>
      </c>
      <c r="R12" s="77">
        <v>-1</v>
      </c>
      <c r="S12" s="77">
        <v>1</v>
      </c>
      <c r="T12" s="77">
        <v>1</v>
      </c>
      <c r="U12" s="82">
        <v>1</v>
      </c>
      <c r="V12" s="77">
        <v>1</v>
      </c>
      <c r="W12" s="77">
        <v>1</v>
      </c>
      <c r="X12" s="77">
        <v>1</v>
      </c>
      <c r="Y12" s="77">
        <v>0</v>
      </c>
      <c r="Z12" s="82">
        <v>1</v>
      </c>
      <c r="AA12" s="77">
        <v>0</v>
      </c>
      <c r="AB12" s="77">
        <v>1</v>
      </c>
      <c r="AC12" s="77">
        <v>1</v>
      </c>
      <c r="AD12" s="77">
        <v>1</v>
      </c>
      <c r="AE12" s="77">
        <v>-1</v>
      </c>
      <c r="AF12" s="77">
        <v>1</v>
      </c>
      <c r="AG12" s="77">
        <v>0</v>
      </c>
      <c r="AH12" s="77">
        <v>1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82">
        <v>0</v>
      </c>
      <c r="AV12" s="77">
        <v>0</v>
      </c>
      <c r="AW12" s="77">
        <v>0</v>
      </c>
      <c r="AX12" s="77">
        <v>0</v>
      </c>
      <c r="AY12" s="77">
        <v>0</v>
      </c>
      <c r="AZ12" s="77">
        <v>1</v>
      </c>
      <c r="BA12" s="77">
        <v>0</v>
      </c>
      <c r="BB12" s="77">
        <v>0</v>
      </c>
      <c r="BC12" s="77">
        <v>0</v>
      </c>
      <c r="BD12" s="77">
        <v>0</v>
      </c>
      <c r="BE12" s="77">
        <v>0</v>
      </c>
      <c r="BF12" s="82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-1</v>
      </c>
      <c r="BL12" s="25">
        <f t="shared" si="0"/>
        <v>21</v>
      </c>
      <c r="BM12" s="25">
        <f t="shared" si="1"/>
        <v>5</v>
      </c>
      <c r="BN12" s="72">
        <f t="shared" si="2"/>
        <v>31</v>
      </c>
      <c r="BO12" s="1">
        <f t="shared" si="3"/>
        <v>57</v>
      </c>
      <c r="BP12" t="s">
        <v>67</v>
      </c>
    </row>
    <row r="13" spans="1:71" ht="35.1" customHeight="1">
      <c r="A13" s="45" t="s">
        <v>171</v>
      </c>
      <c r="B13" s="50" t="s">
        <v>88</v>
      </c>
      <c r="C13" s="12" t="s">
        <v>395</v>
      </c>
      <c r="D13" s="32" t="s">
        <v>138</v>
      </c>
      <c r="E13" s="12"/>
      <c r="F13" s="47" t="s">
        <v>153</v>
      </c>
      <c r="G13" s="77">
        <v>1</v>
      </c>
      <c r="H13" s="77">
        <v>1</v>
      </c>
      <c r="I13" s="77">
        <v>1</v>
      </c>
      <c r="J13" s="77">
        <v>1</v>
      </c>
      <c r="K13" s="77">
        <v>1</v>
      </c>
      <c r="L13" s="77">
        <v>1</v>
      </c>
      <c r="M13" s="77">
        <v>1</v>
      </c>
      <c r="N13" s="77">
        <v>1</v>
      </c>
      <c r="O13" s="77">
        <v>1</v>
      </c>
      <c r="P13" s="77">
        <v>1</v>
      </c>
      <c r="Q13" s="77">
        <v>1</v>
      </c>
      <c r="R13" s="77">
        <v>1</v>
      </c>
      <c r="S13" s="77">
        <v>1</v>
      </c>
      <c r="T13" s="77">
        <v>1</v>
      </c>
      <c r="U13" s="82">
        <v>0</v>
      </c>
      <c r="V13" s="77">
        <v>1</v>
      </c>
      <c r="W13" s="77">
        <v>1</v>
      </c>
      <c r="X13" s="77">
        <v>1</v>
      </c>
      <c r="Y13" s="77">
        <v>1</v>
      </c>
      <c r="Z13" s="77">
        <v>1</v>
      </c>
      <c r="AA13" s="77">
        <v>1</v>
      </c>
      <c r="AB13" s="77">
        <v>1</v>
      </c>
      <c r="AC13" s="77">
        <v>1</v>
      </c>
      <c r="AD13" s="77">
        <v>0</v>
      </c>
      <c r="AE13" s="77">
        <v>1</v>
      </c>
      <c r="AF13" s="77">
        <v>0</v>
      </c>
      <c r="AG13" s="77">
        <v>0</v>
      </c>
      <c r="AH13" s="77">
        <v>1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1</v>
      </c>
      <c r="AP13" s="77">
        <v>0</v>
      </c>
      <c r="AQ13" s="77">
        <v>0</v>
      </c>
      <c r="AR13" s="77">
        <v>0</v>
      </c>
      <c r="AS13" s="77">
        <v>0</v>
      </c>
      <c r="AT13" s="77">
        <v>0</v>
      </c>
      <c r="AU13" s="82">
        <v>0</v>
      </c>
      <c r="AV13" s="77">
        <v>0</v>
      </c>
      <c r="AW13" s="77">
        <v>0</v>
      </c>
      <c r="AX13" s="77">
        <v>0</v>
      </c>
      <c r="AY13" s="77">
        <v>0</v>
      </c>
      <c r="AZ13" s="77">
        <v>1</v>
      </c>
      <c r="BA13" s="77">
        <v>0</v>
      </c>
      <c r="BB13" s="77">
        <v>0</v>
      </c>
      <c r="BC13" s="77">
        <v>0</v>
      </c>
      <c r="BD13" s="77">
        <v>0</v>
      </c>
      <c r="BE13" s="77">
        <v>0</v>
      </c>
      <c r="BF13" s="77">
        <v>0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107">
        <f t="shared" si="0"/>
        <v>26</v>
      </c>
      <c r="BM13" s="25">
        <f t="shared" si="1"/>
        <v>0</v>
      </c>
      <c r="BN13" s="72">
        <f t="shared" si="2"/>
        <v>31</v>
      </c>
      <c r="BO13" s="1">
        <f t="shared" si="3"/>
        <v>57</v>
      </c>
      <c r="BP13" t="s">
        <v>61</v>
      </c>
    </row>
    <row r="14" spans="1:71" ht="101.1" customHeight="1">
      <c r="A14" s="45" t="s">
        <v>172</v>
      </c>
      <c r="B14" s="50" t="s">
        <v>27</v>
      </c>
      <c r="C14" s="12" t="s">
        <v>396</v>
      </c>
      <c r="D14" s="32" t="s">
        <v>135</v>
      </c>
      <c r="E14" s="12"/>
      <c r="F14" t="s">
        <v>155</v>
      </c>
      <c r="G14" s="77">
        <v>1</v>
      </c>
      <c r="H14" s="77">
        <v>1</v>
      </c>
      <c r="I14" s="77">
        <v>1</v>
      </c>
      <c r="J14" s="77">
        <v>1</v>
      </c>
      <c r="K14" s="77">
        <v>1</v>
      </c>
      <c r="L14" s="77">
        <v>1</v>
      </c>
      <c r="M14" s="77">
        <v>1</v>
      </c>
      <c r="N14" s="77">
        <v>1</v>
      </c>
      <c r="O14" s="77">
        <v>1</v>
      </c>
      <c r="P14" s="77">
        <v>1</v>
      </c>
      <c r="Q14" s="77">
        <v>1</v>
      </c>
      <c r="R14" s="77">
        <v>1</v>
      </c>
      <c r="S14" s="77">
        <v>1</v>
      </c>
      <c r="T14" s="77">
        <v>1</v>
      </c>
      <c r="U14" s="82">
        <v>0</v>
      </c>
      <c r="V14" s="77">
        <v>1</v>
      </c>
      <c r="W14" s="77">
        <v>1</v>
      </c>
      <c r="X14" s="77">
        <v>1</v>
      </c>
      <c r="Y14" s="77">
        <v>1</v>
      </c>
      <c r="Z14" s="77">
        <v>1</v>
      </c>
      <c r="AA14" s="77">
        <v>1</v>
      </c>
      <c r="AB14" s="77">
        <v>1</v>
      </c>
      <c r="AC14" s="77">
        <v>1</v>
      </c>
      <c r="AD14" s="77">
        <v>1</v>
      </c>
      <c r="AE14" s="77">
        <v>1</v>
      </c>
      <c r="AF14" s="77">
        <v>1</v>
      </c>
      <c r="AG14" s="77">
        <v>1</v>
      </c>
      <c r="AH14" s="77">
        <v>1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AZ14" s="77">
        <v>1</v>
      </c>
      <c r="BA14" s="77">
        <v>0</v>
      </c>
      <c r="BB14" s="77">
        <v>0</v>
      </c>
      <c r="BC14" s="77">
        <v>0</v>
      </c>
      <c r="BD14" s="77">
        <v>0</v>
      </c>
      <c r="BE14" s="77">
        <v>0</v>
      </c>
      <c r="BF14" s="77">
        <v>0</v>
      </c>
      <c r="BG14" s="77">
        <v>0</v>
      </c>
      <c r="BH14" s="77">
        <v>0</v>
      </c>
      <c r="BI14" s="77">
        <v>0</v>
      </c>
      <c r="BJ14" s="77">
        <v>1</v>
      </c>
      <c r="BK14" s="77">
        <v>-1</v>
      </c>
      <c r="BL14" s="71">
        <f t="shared" si="0"/>
        <v>29</v>
      </c>
      <c r="BM14" s="25">
        <f t="shared" si="1"/>
        <v>1</v>
      </c>
      <c r="BN14" s="25">
        <f t="shared" si="2"/>
        <v>27</v>
      </c>
      <c r="BO14" s="1">
        <f t="shared" si="3"/>
        <v>57</v>
      </c>
      <c r="BP14" t="s">
        <v>66</v>
      </c>
    </row>
    <row r="15" spans="1:71" ht="27.75" customHeight="1">
      <c r="A15" s="45" t="s">
        <v>173</v>
      </c>
      <c r="B15" s="50" t="s">
        <v>28</v>
      </c>
      <c r="C15" s="12" t="s">
        <v>117</v>
      </c>
      <c r="D15" s="32" t="s">
        <v>140</v>
      </c>
      <c r="E15" s="12"/>
      <c r="F15" t="s">
        <v>156</v>
      </c>
      <c r="G15" s="77">
        <v>1</v>
      </c>
      <c r="H15" s="77">
        <v>1</v>
      </c>
      <c r="I15" s="77">
        <v>1</v>
      </c>
      <c r="J15" s="77">
        <v>1</v>
      </c>
      <c r="K15" s="77">
        <v>1</v>
      </c>
      <c r="L15" s="77">
        <v>1</v>
      </c>
      <c r="M15" s="77">
        <v>1</v>
      </c>
      <c r="N15" s="77">
        <v>1</v>
      </c>
      <c r="O15" s="77">
        <v>1</v>
      </c>
      <c r="P15" s="77">
        <v>1</v>
      </c>
      <c r="Q15" s="77">
        <v>1</v>
      </c>
      <c r="R15" s="77">
        <v>1</v>
      </c>
      <c r="S15" s="77">
        <v>1</v>
      </c>
      <c r="T15" s="77">
        <v>1</v>
      </c>
      <c r="U15" s="77">
        <v>0</v>
      </c>
      <c r="V15" s="77">
        <v>1</v>
      </c>
      <c r="W15" s="77">
        <v>1</v>
      </c>
      <c r="X15" s="77">
        <v>1</v>
      </c>
      <c r="Y15" s="77">
        <v>1</v>
      </c>
      <c r="Z15" s="77">
        <v>1</v>
      </c>
      <c r="AA15" s="77">
        <v>1</v>
      </c>
      <c r="AB15" s="77">
        <v>1</v>
      </c>
      <c r="AC15" s="77">
        <v>1</v>
      </c>
      <c r="AD15" s="77">
        <v>1</v>
      </c>
      <c r="AE15" s="77">
        <v>1</v>
      </c>
      <c r="AF15" s="77">
        <v>1</v>
      </c>
      <c r="AG15" s="77">
        <v>1</v>
      </c>
      <c r="AH15" s="77">
        <v>1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AZ15" s="77">
        <v>1</v>
      </c>
      <c r="BA15" s="77">
        <v>0</v>
      </c>
      <c r="BB15" s="77">
        <v>0</v>
      </c>
      <c r="BC15" s="77">
        <v>0</v>
      </c>
      <c r="BD15" s="77">
        <v>0</v>
      </c>
      <c r="BE15" s="77">
        <v>0</v>
      </c>
      <c r="BF15" s="77">
        <v>0</v>
      </c>
      <c r="BG15" s="77">
        <v>0</v>
      </c>
      <c r="BH15" s="77">
        <v>0</v>
      </c>
      <c r="BI15" s="77">
        <v>0</v>
      </c>
      <c r="BJ15" s="77">
        <v>0</v>
      </c>
      <c r="BK15" s="77">
        <v>-1</v>
      </c>
      <c r="BL15" s="71">
        <f t="shared" si="0"/>
        <v>28</v>
      </c>
      <c r="BM15" s="25">
        <f t="shared" si="1"/>
        <v>1</v>
      </c>
      <c r="BN15" s="25">
        <f t="shared" si="2"/>
        <v>28</v>
      </c>
      <c r="BO15" s="1">
        <f t="shared" si="3"/>
        <v>57</v>
      </c>
      <c r="BP15" t="s">
        <v>82</v>
      </c>
    </row>
    <row r="16" spans="1:71" ht="27.75" customHeight="1">
      <c r="A16" s="45" t="s">
        <v>174</v>
      </c>
      <c r="B16" s="50" t="s">
        <v>102</v>
      </c>
      <c r="C16" s="21" t="s">
        <v>79</v>
      </c>
      <c r="D16" s="33"/>
      <c r="E16" s="21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25"/>
      <c r="BM16" s="25"/>
      <c r="BN16" s="25"/>
      <c r="BO16" s="1"/>
      <c r="BP16" s="23"/>
    </row>
    <row r="17" spans="1:71" ht="27.75" customHeight="1">
      <c r="A17" s="45" t="s">
        <v>175</v>
      </c>
      <c r="B17" s="50" t="s">
        <v>103</v>
      </c>
      <c r="C17" s="11" t="s">
        <v>118</v>
      </c>
      <c r="D17" s="31" t="s">
        <v>128</v>
      </c>
      <c r="E17" s="11"/>
      <c r="F17" t="s">
        <v>157</v>
      </c>
      <c r="G17" s="77">
        <v>1</v>
      </c>
      <c r="H17" s="77">
        <v>1</v>
      </c>
      <c r="I17" s="77">
        <v>1</v>
      </c>
      <c r="J17" s="77">
        <v>1</v>
      </c>
      <c r="K17" s="77">
        <v>1</v>
      </c>
      <c r="L17" s="77">
        <v>1</v>
      </c>
      <c r="M17" s="77">
        <v>1</v>
      </c>
      <c r="N17" s="77">
        <v>1</v>
      </c>
      <c r="O17" s="77">
        <v>1</v>
      </c>
      <c r="P17" s="77">
        <v>1</v>
      </c>
      <c r="Q17" s="77">
        <v>1</v>
      </c>
      <c r="R17" s="77">
        <v>1</v>
      </c>
      <c r="S17" s="77">
        <v>1</v>
      </c>
      <c r="T17" s="77">
        <v>1</v>
      </c>
      <c r="U17" s="77">
        <v>1</v>
      </c>
      <c r="V17" s="77">
        <v>1</v>
      </c>
      <c r="W17" s="77">
        <v>1</v>
      </c>
      <c r="X17" s="77">
        <v>1</v>
      </c>
      <c r="Y17" s="77">
        <v>-1</v>
      </c>
      <c r="Z17" s="77">
        <v>1</v>
      </c>
      <c r="AA17" s="77">
        <v>1</v>
      </c>
      <c r="AB17" s="77">
        <v>1</v>
      </c>
      <c r="AC17" s="77">
        <v>1</v>
      </c>
      <c r="AD17" s="77">
        <v>0</v>
      </c>
      <c r="AE17" s="77">
        <v>1</v>
      </c>
      <c r="AF17" s="77">
        <v>1</v>
      </c>
      <c r="AG17" s="77">
        <v>0</v>
      </c>
      <c r="AH17" s="77">
        <v>1</v>
      </c>
      <c r="AI17" s="77">
        <v>0</v>
      </c>
      <c r="AJ17" s="82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-1</v>
      </c>
      <c r="BL17" s="25">
        <f t="shared" ref="BL17:BL22" si="4">COUNTIF(G17:BK17,"&gt;"&amp;0)</f>
        <v>25</v>
      </c>
      <c r="BM17" s="74">
        <f t="shared" ref="BM17:BM22" si="5">COUNTIF(G17:BK17,"&lt;"&amp;0)</f>
        <v>2</v>
      </c>
      <c r="BN17" s="25">
        <f t="shared" ref="BN17:BN22" si="6">COUNTIF(G17:BK17,"="&amp;0)</f>
        <v>30</v>
      </c>
      <c r="BO17" s="1">
        <f t="shared" ref="BO17:BO22" si="7">BL17+BM17+BN17</f>
        <v>57</v>
      </c>
      <c r="BP17" t="s">
        <v>81</v>
      </c>
    </row>
    <row r="18" spans="1:71" ht="27.75" customHeight="1">
      <c r="A18" s="45" t="s">
        <v>176</v>
      </c>
      <c r="B18" s="50" t="s">
        <v>29</v>
      </c>
      <c r="C18" s="12" t="s">
        <v>397</v>
      </c>
      <c r="D18" s="32" t="s">
        <v>127</v>
      </c>
      <c r="E18" s="12"/>
      <c r="F18" t="s">
        <v>158</v>
      </c>
      <c r="G18" s="77">
        <v>1</v>
      </c>
      <c r="H18" s="77">
        <v>1</v>
      </c>
      <c r="I18" s="77">
        <v>1</v>
      </c>
      <c r="J18" s="77">
        <v>1</v>
      </c>
      <c r="K18" s="77">
        <v>1</v>
      </c>
      <c r="L18" s="77">
        <v>1</v>
      </c>
      <c r="M18" s="77">
        <v>1</v>
      </c>
      <c r="N18" s="77">
        <v>1</v>
      </c>
      <c r="O18" s="77">
        <v>1</v>
      </c>
      <c r="P18" s="77">
        <v>1</v>
      </c>
      <c r="Q18" s="77">
        <v>1</v>
      </c>
      <c r="R18" s="77">
        <v>1</v>
      </c>
      <c r="S18" s="77">
        <v>1</v>
      </c>
      <c r="T18" s="77">
        <v>1</v>
      </c>
      <c r="U18" s="77">
        <v>1</v>
      </c>
      <c r="V18" s="77">
        <v>1</v>
      </c>
      <c r="W18" s="77">
        <v>1</v>
      </c>
      <c r="X18" s="77">
        <v>1</v>
      </c>
      <c r="Y18" s="77">
        <v>0</v>
      </c>
      <c r="Z18" s="77">
        <v>1</v>
      </c>
      <c r="AA18" s="77">
        <v>1</v>
      </c>
      <c r="AB18" s="77">
        <v>1</v>
      </c>
      <c r="AC18" s="77">
        <v>-1</v>
      </c>
      <c r="AD18" s="77">
        <v>0</v>
      </c>
      <c r="AE18" s="77">
        <v>1</v>
      </c>
      <c r="AF18" s="77">
        <v>1</v>
      </c>
      <c r="AG18" s="77">
        <v>1</v>
      </c>
      <c r="AH18" s="77">
        <v>1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0</v>
      </c>
      <c r="BA18" s="77">
        <v>0</v>
      </c>
      <c r="BB18" s="77">
        <v>0</v>
      </c>
      <c r="BC18" s="77">
        <v>0</v>
      </c>
      <c r="BD18" s="77">
        <v>0</v>
      </c>
      <c r="BE18" s="77">
        <v>0</v>
      </c>
      <c r="BF18" s="77">
        <v>-1</v>
      </c>
      <c r="BG18" s="77">
        <v>0</v>
      </c>
      <c r="BH18" s="77">
        <v>0</v>
      </c>
      <c r="BI18" s="77">
        <v>0</v>
      </c>
      <c r="BJ18" s="77">
        <v>0</v>
      </c>
      <c r="BK18" s="77">
        <v>-1</v>
      </c>
      <c r="BL18" s="25">
        <f t="shared" si="4"/>
        <v>25</v>
      </c>
      <c r="BM18" s="74">
        <f t="shared" si="5"/>
        <v>3</v>
      </c>
      <c r="BN18" s="25">
        <f t="shared" si="6"/>
        <v>29</v>
      </c>
      <c r="BO18" s="1">
        <f t="shared" si="7"/>
        <v>57</v>
      </c>
      <c r="BP18" s="38" t="s">
        <v>83</v>
      </c>
    </row>
    <row r="19" spans="1:71" ht="27.75" customHeight="1">
      <c r="A19" s="45" t="s">
        <v>177</v>
      </c>
      <c r="B19" s="50" t="s">
        <v>30</v>
      </c>
      <c r="C19" s="12" t="s">
        <v>119</v>
      </c>
      <c r="D19" s="32" t="s">
        <v>134</v>
      </c>
      <c r="E19" s="12"/>
      <c r="G19" s="77">
        <v>1</v>
      </c>
      <c r="H19" s="77">
        <v>1</v>
      </c>
      <c r="I19" s="77">
        <v>1</v>
      </c>
      <c r="J19" s="77">
        <v>1</v>
      </c>
      <c r="K19" s="77">
        <v>1</v>
      </c>
      <c r="L19" s="77">
        <v>1</v>
      </c>
      <c r="M19" s="77">
        <v>1</v>
      </c>
      <c r="N19" s="77">
        <v>1</v>
      </c>
      <c r="O19" s="77">
        <v>1</v>
      </c>
      <c r="P19" s="77">
        <v>1</v>
      </c>
      <c r="Q19" s="77">
        <v>1</v>
      </c>
      <c r="R19" s="77">
        <v>1</v>
      </c>
      <c r="S19" s="77">
        <v>1</v>
      </c>
      <c r="T19" s="77">
        <v>1</v>
      </c>
      <c r="U19" s="77">
        <v>1</v>
      </c>
      <c r="V19" s="77">
        <v>1</v>
      </c>
      <c r="W19" s="77">
        <v>1</v>
      </c>
      <c r="X19" s="77">
        <v>1</v>
      </c>
      <c r="Y19" s="77">
        <v>1</v>
      </c>
      <c r="Z19" s="77">
        <v>1</v>
      </c>
      <c r="AA19" s="77">
        <v>1</v>
      </c>
      <c r="AB19" s="77">
        <v>1</v>
      </c>
      <c r="AC19" s="77">
        <v>1</v>
      </c>
      <c r="AD19" s="77">
        <v>0</v>
      </c>
      <c r="AE19" s="77">
        <v>1</v>
      </c>
      <c r="AF19" s="77">
        <v>1</v>
      </c>
      <c r="AG19" s="77">
        <v>1</v>
      </c>
      <c r="AH19" s="77">
        <v>1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AZ19" s="77">
        <v>0</v>
      </c>
      <c r="BA19" s="77">
        <v>0</v>
      </c>
      <c r="BB19" s="77">
        <v>0</v>
      </c>
      <c r="BC19" s="77">
        <v>0</v>
      </c>
      <c r="BD19" s="77">
        <v>0</v>
      </c>
      <c r="BE19" s="77">
        <v>0</v>
      </c>
      <c r="BF19" s="77">
        <v>0</v>
      </c>
      <c r="BG19" s="77">
        <v>0</v>
      </c>
      <c r="BH19" s="77">
        <v>0</v>
      </c>
      <c r="BI19" s="77">
        <v>0</v>
      </c>
      <c r="BJ19" s="77">
        <v>0</v>
      </c>
      <c r="BK19" s="77">
        <v>1</v>
      </c>
      <c r="BL19" s="71">
        <f t="shared" si="4"/>
        <v>28</v>
      </c>
      <c r="BM19" s="25">
        <f t="shared" si="5"/>
        <v>0</v>
      </c>
      <c r="BN19" s="25">
        <f t="shared" si="6"/>
        <v>29</v>
      </c>
      <c r="BO19" s="1">
        <f t="shared" si="7"/>
        <v>57</v>
      </c>
      <c r="BP19" s="38" t="s">
        <v>84</v>
      </c>
    </row>
    <row r="20" spans="1:71" ht="27.75" customHeight="1">
      <c r="A20" s="45" t="s">
        <v>178</v>
      </c>
      <c r="B20" s="50" t="s">
        <v>31</v>
      </c>
      <c r="C20" s="12" t="s">
        <v>120</v>
      </c>
      <c r="D20" s="32" t="s">
        <v>129</v>
      </c>
      <c r="E20" s="12"/>
      <c r="F20" t="s">
        <v>238</v>
      </c>
      <c r="G20" s="77">
        <v>1</v>
      </c>
      <c r="H20" s="77">
        <v>1</v>
      </c>
      <c r="I20" s="77">
        <v>1</v>
      </c>
      <c r="J20" s="77">
        <v>1</v>
      </c>
      <c r="K20" s="77">
        <v>1</v>
      </c>
      <c r="L20" s="77">
        <v>1</v>
      </c>
      <c r="M20" s="77">
        <v>1</v>
      </c>
      <c r="N20" s="77">
        <v>1</v>
      </c>
      <c r="O20" s="77">
        <v>1</v>
      </c>
      <c r="P20" s="77">
        <v>1</v>
      </c>
      <c r="Q20" s="77">
        <v>1</v>
      </c>
      <c r="R20" s="77">
        <v>1</v>
      </c>
      <c r="S20" s="77">
        <v>1</v>
      </c>
      <c r="T20" s="77">
        <v>1</v>
      </c>
      <c r="U20" s="77">
        <v>1</v>
      </c>
      <c r="V20" s="77">
        <v>1</v>
      </c>
      <c r="W20" s="77">
        <v>1</v>
      </c>
      <c r="X20" s="77">
        <v>1</v>
      </c>
      <c r="Y20" s="77">
        <v>1</v>
      </c>
      <c r="Z20" s="77">
        <v>1</v>
      </c>
      <c r="AA20" s="77">
        <v>1</v>
      </c>
      <c r="AB20" s="77">
        <v>1</v>
      </c>
      <c r="AC20" s="77">
        <v>1</v>
      </c>
      <c r="AD20" s="77">
        <v>0</v>
      </c>
      <c r="AE20" s="77">
        <v>1</v>
      </c>
      <c r="AF20" s="77">
        <v>1</v>
      </c>
      <c r="AG20" s="77">
        <v>1</v>
      </c>
      <c r="AH20" s="77">
        <v>1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1</v>
      </c>
      <c r="BL20" s="71">
        <f t="shared" si="4"/>
        <v>28</v>
      </c>
      <c r="BM20" s="25">
        <f t="shared" si="5"/>
        <v>0</v>
      </c>
      <c r="BN20" s="25">
        <f t="shared" si="6"/>
        <v>29</v>
      </c>
      <c r="BO20" s="1">
        <f t="shared" si="7"/>
        <v>57</v>
      </c>
      <c r="BP20" s="38" t="s">
        <v>85</v>
      </c>
    </row>
    <row r="21" spans="1:71" ht="27.75" customHeight="1">
      <c r="A21" s="45" t="s">
        <v>179</v>
      </c>
      <c r="B21" s="50" t="s">
        <v>32</v>
      </c>
      <c r="C21" s="12" t="s">
        <v>121</v>
      </c>
      <c r="D21" s="32" t="s">
        <v>99</v>
      </c>
      <c r="E21" s="12"/>
      <c r="G21" s="77">
        <v>1</v>
      </c>
      <c r="H21" s="77">
        <v>1</v>
      </c>
      <c r="I21" s="77">
        <v>1</v>
      </c>
      <c r="J21" s="77">
        <v>1</v>
      </c>
      <c r="K21" s="77">
        <v>1</v>
      </c>
      <c r="L21" s="77">
        <v>1</v>
      </c>
      <c r="M21" s="77">
        <v>1</v>
      </c>
      <c r="N21" s="77">
        <v>1</v>
      </c>
      <c r="O21" s="77">
        <v>1</v>
      </c>
      <c r="P21" s="77">
        <v>1</v>
      </c>
      <c r="Q21" s="77">
        <v>1</v>
      </c>
      <c r="R21" s="77">
        <v>1</v>
      </c>
      <c r="S21" s="77">
        <v>1</v>
      </c>
      <c r="T21" s="77">
        <v>1</v>
      </c>
      <c r="U21" s="77">
        <v>0</v>
      </c>
      <c r="V21" s="77">
        <v>1</v>
      </c>
      <c r="W21" s="77">
        <v>1</v>
      </c>
      <c r="X21" s="77">
        <v>1</v>
      </c>
      <c r="Y21" s="77">
        <v>1</v>
      </c>
      <c r="Z21" s="77">
        <v>1</v>
      </c>
      <c r="AA21" s="77">
        <v>1</v>
      </c>
      <c r="AB21" s="77">
        <v>1</v>
      </c>
      <c r="AC21" s="77">
        <v>1</v>
      </c>
      <c r="AD21" s="77">
        <v>0</v>
      </c>
      <c r="AE21" s="77">
        <v>1</v>
      </c>
      <c r="AF21" s="77">
        <v>1</v>
      </c>
      <c r="AG21" s="77">
        <v>1</v>
      </c>
      <c r="AH21" s="77">
        <v>1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0</v>
      </c>
      <c r="AY21" s="77">
        <v>0</v>
      </c>
      <c r="AZ21" s="77">
        <v>0</v>
      </c>
      <c r="BA21" s="77">
        <v>0</v>
      </c>
      <c r="BB21" s="77">
        <v>0</v>
      </c>
      <c r="BC21" s="77">
        <v>0</v>
      </c>
      <c r="BD21" s="77">
        <v>0</v>
      </c>
      <c r="BE21" s="77">
        <v>0</v>
      </c>
      <c r="BF21" s="77">
        <v>0</v>
      </c>
      <c r="BG21" s="77">
        <v>0</v>
      </c>
      <c r="BH21" s="77">
        <v>0</v>
      </c>
      <c r="BI21" s="77">
        <v>0</v>
      </c>
      <c r="BJ21" s="77">
        <v>0</v>
      </c>
      <c r="BK21" s="77">
        <v>1</v>
      </c>
      <c r="BL21" s="107">
        <f t="shared" si="4"/>
        <v>27</v>
      </c>
      <c r="BM21" s="25">
        <f t="shared" si="5"/>
        <v>0</v>
      </c>
      <c r="BN21" s="72">
        <f t="shared" si="6"/>
        <v>30</v>
      </c>
      <c r="BO21" s="1">
        <f t="shared" si="7"/>
        <v>57</v>
      </c>
      <c r="BP21" s="38" t="s">
        <v>89</v>
      </c>
    </row>
    <row r="22" spans="1:71" ht="27.75" customHeight="1">
      <c r="A22" s="45" t="s">
        <v>180</v>
      </c>
      <c r="B22" s="50" t="s">
        <v>104</v>
      </c>
      <c r="C22" s="12" t="s">
        <v>122</v>
      </c>
      <c r="D22" s="32" t="s">
        <v>130</v>
      </c>
      <c r="E22" s="13"/>
      <c r="F22" t="s">
        <v>238</v>
      </c>
      <c r="G22" s="77">
        <v>1</v>
      </c>
      <c r="H22" s="77">
        <v>1</v>
      </c>
      <c r="I22" s="77">
        <v>1</v>
      </c>
      <c r="J22" s="77">
        <v>1</v>
      </c>
      <c r="K22" s="77">
        <v>1</v>
      </c>
      <c r="L22" s="77">
        <v>1</v>
      </c>
      <c r="M22" s="77">
        <v>1</v>
      </c>
      <c r="N22" s="77">
        <v>1</v>
      </c>
      <c r="O22" s="77">
        <v>1</v>
      </c>
      <c r="P22" s="77">
        <v>1</v>
      </c>
      <c r="Q22" s="77">
        <v>1</v>
      </c>
      <c r="R22" s="77">
        <v>1</v>
      </c>
      <c r="S22" s="77">
        <v>1</v>
      </c>
      <c r="T22" s="77">
        <v>1</v>
      </c>
      <c r="U22" s="77">
        <v>1</v>
      </c>
      <c r="V22" s="77">
        <v>1</v>
      </c>
      <c r="W22" s="77">
        <v>1</v>
      </c>
      <c r="X22" s="77">
        <v>1</v>
      </c>
      <c r="Y22" s="77">
        <v>1</v>
      </c>
      <c r="Z22" s="77">
        <v>1</v>
      </c>
      <c r="AA22" s="77">
        <v>1</v>
      </c>
      <c r="AB22" s="77">
        <v>1</v>
      </c>
      <c r="AC22" s="77">
        <v>1</v>
      </c>
      <c r="AD22" s="77">
        <v>0</v>
      </c>
      <c r="AE22" s="77">
        <v>1</v>
      </c>
      <c r="AF22" s="77">
        <v>1</v>
      </c>
      <c r="AG22" s="83">
        <v>0</v>
      </c>
      <c r="AH22" s="83">
        <v>1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0</v>
      </c>
      <c r="BF22" s="77">
        <v>0</v>
      </c>
      <c r="BG22" s="77">
        <v>0</v>
      </c>
      <c r="BH22" s="83">
        <v>0</v>
      </c>
      <c r="BI22" s="77">
        <v>0</v>
      </c>
      <c r="BJ22" s="77">
        <v>0</v>
      </c>
      <c r="BK22" s="77">
        <v>1</v>
      </c>
      <c r="BL22" s="71">
        <f t="shared" si="4"/>
        <v>27</v>
      </c>
      <c r="BM22" s="25">
        <f t="shared" si="5"/>
        <v>0</v>
      </c>
      <c r="BN22" s="25">
        <f t="shared" si="6"/>
        <v>30</v>
      </c>
      <c r="BO22" s="1">
        <f t="shared" si="7"/>
        <v>57</v>
      </c>
      <c r="BP22" t="s">
        <v>90</v>
      </c>
    </row>
    <row r="23" spans="1:71" ht="27.75" customHeight="1">
      <c r="A23" s="45" t="s">
        <v>181</v>
      </c>
      <c r="B23" s="50" t="s">
        <v>105</v>
      </c>
      <c r="C23" s="21" t="s">
        <v>91</v>
      </c>
      <c r="D23" s="34"/>
      <c r="E23" s="23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25"/>
      <c r="BM23" s="25"/>
      <c r="BN23" s="25"/>
      <c r="BO23" s="1"/>
      <c r="BP23" s="23"/>
    </row>
    <row r="24" spans="1:71" ht="27.75" customHeight="1">
      <c r="A24" s="45" t="s">
        <v>182</v>
      </c>
      <c r="B24" s="50" t="s">
        <v>33</v>
      </c>
      <c r="C24" s="24" t="s">
        <v>398</v>
      </c>
      <c r="D24" s="32" t="s">
        <v>99</v>
      </c>
      <c r="F24" t="s">
        <v>159</v>
      </c>
      <c r="G24" s="77">
        <v>1</v>
      </c>
      <c r="H24" s="77">
        <v>1</v>
      </c>
      <c r="I24" s="77">
        <v>1</v>
      </c>
      <c r="J24" s="77">
        <v>1</v>
      </c>
      <c r="K24" s="77">
        <v>1</v>
      </c>
      <c r="L24" s="77">
        <v>1</v>
      </c>
      <c r="M24" s="77">
        <v>1</v>
      </c>
      <c r="N24" s="77">
        <v>1</v>
      </c>
      <c r="O24" s="77">
        <v>1</v>
      </c>
      <c r="P24" s="77">
        <v>1</v>
      </c>
      <c r="Q24" s="77">
        <v>1</v>
      </c>
      <c r="R24" s="77">
        <v>1</v>
      </c>
      <c r="S24" s="77">
        <v>1</v>
      </c>
      <c r="T24" s="77">
        <v>1</v>
      </c>
      <c r="U24" s="77">
        <v>0</v>
      </c>
      <c r="V24" s="77">
        <v>1</v>
      </c>
      <c r="W24" s="77">
        <v>1</v>
      </c>
      <c r="X24" s="77">
        <v>1</v>
      </c>
      <c r="Y24" s="77">
        <v>1</v>
      </c>
      <c r="Z24" s="77">
        <v>1</v>
      </c>
      <c r="AA24" s="77">
        <v>1</v>
      </c>
      <c r="AB24" s="77">
        <v>1</v>
      </c>
      <c r="AC24" s="77">
        <v>1</v>
      </c>
      <c r="AD24" s="77">
        <v>0</v>
      </c>
      <c r="AE24" s="77">
        <v>-1</v>
      </c>
      <c r="AF24" s="77">
        <v>1</v>
      </c>
      <c r="AG24" s="77">
        <v>0</v>
      </c>
      <c r="AH24" s="77">
        <v>-1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77">
        <v>0</v>
      </c>
      <c r="AZ24" s="77">
        <v>0</v>
      </c>
      <c r="BA24" s="77">
        <v>0</v>
      </c>
      <c r="BB24" s="77">
        <v>0</v>
      </c>
      <c r="BC24" s="77">
        <v>0</v>
      </c>
      <c r="BD24" s="77">
        <v>0</v>
      </c>
      <c r="BE24" s="77">
        <v>0</v>
      </c>
      <c r="BF24" s="77">
        <v>0</v>
      </c>
      <c r="BG24" s="77">
        <v>0</v>
      </c>
      <c r="BH24" s="77">
        <v>0</v>
      </c>
      <c r="BI24" s="77">
        <v>0</v>
      </c>
      <c r="BJ24" s="77">
        <v>1</v>
      </c>
      <c r="BK24" s="77">
        <v>0</v>
      </c>
      <c r="BL24" s="25">
        <f t="shared" ref="BL24:BL29" si="8">COUNTIF(G24:BK24,"&gt;"&amp;0)</f>
        <v>24</v>
      </c>
      <c r="BM24" s="25">
        <f t="shared" ref="BM24:BM29" si="9">COUNTIF(G24:BK24,"&lt;"&amp;0)</f>
        <v>2</v>
      </c>
      <c r="BN24" s="72">
        <f t="shared" ref="BN24:BN29" si="10">COUNTIF(G24:BK24,"="&amp;0)</f>
        <v>31</v>
      </c>
      <c r="BO24" s="1">
        <f t="shared" ref="BO24:BO29" si="11">BL24+BM24+BN24</f>
        <v>57</v>
      </c>
      <c r="BP24" s="38" t="s">
        <v>92</v>
      </c>
    </row>
    <row r="25" spans="1:71" ht="27.75" customHeight="1">
      <c r="A25" s="45" t="s">
        <v>183</v>
      </c>
      <c r="B25" s="50" t="s">
        <v>106</v>
      </c>
      <c r="C25" s="24" t="s">
        <v>123</v>
      </c>
      <c r="D25" s="32" t="s">
        <v>131</v>
      </c>
      <c r="F25" t="s">
        <v>239</v>
      </c>
      <c r="G25" s="77">
        <v>1</v>
      </c>
      <c r="H25" s="77">
        <v>1</v>
      </c>
      <c r="I25" s="77">
        <v>1</v>
      </c>
      <c r="J25" s="77">
        <v>1</v>
      </c>
      <c r="K25" s="77">
        <v>1</v>
      </c>
      <c r="L25" s="77">
        <v>1</v>
      </c>
      <c r="M25" s="77">
        <v>1</v>
      </c>
      <c r="N25" s="77">
        <v>1</v>
      </c>
      <c r="O25" s="77">
        <v>1</v>
      </c>
      <c r="P25" s="77">
        <v>1</v>
      </c>
      <c r="Q25" s="77">
        <v>1</v>
      </c>
      <c r="R25" s="77">
        <v>1</v>
      </c>
      <c r="S25" s="77">
        <v>1</v>
      </c>
      <c r="T25" s="77">
        <v>-1</v>
      </c>
      <c r="U25" s="77">
        <v>0</v>
      </c>
      <c r="V25" s="77">
        <v>1</v>
      </c>
      <c r="W25" s="77">
        <v>1</v>
      </c>
      <c r="X25" s="77">
        <v>1</v>
      </c>
      <c r="Y25" s="77">
        <v>1</v>
      </c>
      <c r="Z25" s="77">
        <v>1</v>
      </c>
      <c r="AA25" s="77">
        <v>-1</v>
      </c>
      <c r="AB25" s="82">
        <v>1</v>
      </c>
      <c r="AC25" s="77">
        <v>1</v>
      </c>
      <c r="AD25" s="77">
        <v>-1</v>
      </c>
      <c r="AE25" s="77">
        <v>0</v>
      </c>
      <c r="AF25" s="77">
        <v>1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77">
        <v>0</v>
      </c>
      <c r="AZ25" s="77">
        <v>0</v>
      </c>
      <c r="BA25" s="77">
        <v>0</v>
      </c>
      <c r="BB25" s="77">
        <v>0</v>
      </c>
      <c r="BC25" s="77">
        <v>0</v>
      </c>
      <c r="BD25" s="77">
        <v>0</v>
      </c>
      <c r="BE25" s="77">
        <v>1</v>
      </c>
      <c r="BF25" s="77">
        <v>0</v>
      </c>
      <c r="BG25" s="77">
        <v>0</v>
      </c>
      <c r="BH25" s="82">
        <v>0</v>
      </c>
      <c r="BI25" s="77">
        <v>0</v>
      </c>
      <c r="BJ25" s="77">
        <v>1</v>
      </c>
      <c r="BK25" s="77">
        <v>-1</v>
      </c>
      <c r="BL25" s="25">
        <f t="shared" si="8"/>
        <v>23</v>
      </c>
      <c r="BM25" s="25">
        <f t="shared" si="9"/>
        <v>4</v>
      </c>
      <c r="BN25" s="72">
        <f t="shared" si="10"/>
        <v>30</v>
      </c>
      <c r="BO25" s="1">
        <f t="shared" si="11"/>
        <v>57</v>
      </c>
      <c r="BP25" s="38" t="s">
        <v>93</v>
      </c>
    </row>
    <row r="26" spans="1:71" ht="27.75" customHeight="1">
      <c r="A26" s="45" t="s">
        <v>186</v>
      </c>
      <c r="B26" s="50" t="s">
        <v>34</v>
      </c>
      <c r="C26" s="24" t="s">
        <v>98</v>
      </c>
      <c r="D26" s="32" t="s">
        <v>134</v>
      </c>
      <c r="G26" s="77">
        <v>1</v>
      </c>
      <c r="H26" s="77">
        <v>1</v>
      </c>
      <c r="I26" s="77">
        <v>1</v>
      </c>
      <c r="J26" s="77">
        <v>1</v>
      </c>
      <c r="K26" s="77">
        <v>1</v>
      </c>
      <c r="L26" s="77">
        <v>1</v>
      </c>
      <c r="M26" s="77">
        <v>1</v>
      </c>
      <c r="N26" s="77">
        <v>1</v>
      </c>
      <c r="O26" s="77">
        <v>1</v>
      </c>
      <c r="P26" s="77">
        <v>1</v>
      </c>
      <c r="Q26" s="77">
        <v>1</v>
      </c>
      <c r="R26" s="77">
        <v>-1</v>
      </c>
      <c r="S26" s="77">
        <v>1</v>
      </c>
      <c r="T26" s="77">
        <v>1</v>
      </c>
      <c r="U26" s="77">
        <v>0</v>
      </c>
      <c r="V26" s="77">
        <v>1</v>
      </c>
      <c r="W26" s="77">
        <v>1</v>
      </c>
      <c r="X26" s="77">
        <v>1</v>
      </c>
      <c r="Y26" s="77">
        <v>0</v>
      </c>
      <c r="Z26" s="77">
        <v>1</v>
      </c>
      <c r="AA26" s="77">
        <v>1</v>
      </c>
      <c r="AB26" s="77">
        <v>1</v>
      </c>
      <c r="AC26" s="77">
        <v>0</v>
      </c>
      <c r="AD26" s="77">
        <v>1</v>
      </c>
      <c r="AE26" s="77">
        <v>1</v>
      </c>
      <c r="AF26" s="77">
        <v>1</v>
      </c>
      <c r="AG26" s="77">
        <v>1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83">
        <v>-1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1</v>
      </c>
      <c r="BK26" s="77">
        <v>0</v>
      </c>
      <c r="BL26" s="25">
        <f t="shared" si="8"/>
        <v>24</v>
      </c>
      <c r="BM26" s="25">
        <f t="shared" si="9"/>
        <v>2</v>
      </c>
      <c r="BN26" s="72">
        <f t="shared" si="10"/>
        <v>31</v>
      </c>
      <c r="BO26" s="1">
        <f t="shared" si="11"/>
        <v>57</v>
      </c>
      <c r="BP26" t="s">
        <v>84</v>
      </c>
    </row>
    <row r="27" spans="1:71" ht="27.75" customHeight="1">
      <c r="A27" s="45" t="s">
        <v>184</v>
      </c>
      <c r="B27" s="50" t="s">
        <v>35</v>
      </c>
      <c r="C27" s="24" t="s">
        <v>124</v>
      </c>
      <c r="D27" s="32" t="s">
        <v>141</v>
      </c>
      <c r="G27" s="77">
        <v>1</v>
      </c>
      <c r="H27" s="77">
        <v>1</v>
      </c>
      <c r="I27" s="77">
        <v>1</v>
      </c>
      <c r="J27" s="77">
        <v>1</v>
      </c>
      <c r="K27" s="77">
        <v>1</v>
      </c>
      <c r="L27" s="77">
        <v>1</v>
      </c>
      <c r="M27" s="77">
        <v>1</v>
      </c>
      <c r="N27" s="77">
        <v>1</v>
      </c>
      <c r="O27" s="77">
        <v>0</v>
      </c>
      <c r="P27" s="77">
        <v>1</v>
      </c>
      <c r="Q27" s="77">
        <v>1</v>
      </c>
      <c r="R27" s="77">
        <v>1</v>
      </c>
      <c r="S27" s="77">
        <v>1</v>
      </c>
      <c r="T27" s="77">
        <v>1</v>
      </c>
      <c r="U27" s="77">
        <v>1</v>
      </c>
      <c r="V27" s="77">
        <v>1</v>
      </c>
      <c r="W27" s="77">
        <v>1</v>
      </c>
      <c r="X27" s="77">
        <v>1</v>
      </c>
      <c r="Y27" s="77">
        <v>0</v>
      </c>
      <c r="Z27" s="77">
        <v>1</v>
      </c>
      <c r="AA27" s="77">
        <v>1</v>
      </c>
      <c r="AB27" s="77">
        <v>1</v>
      </c>
      <c r="AC27" s="77">
        <v>1</v>
      </c>
      <c r="AD27" s="77">
        <v>0</v>
      </c>
      <c r="AE27" s="77">
        <v>0</v>
      </c>
      <c r="AF27" s="77">
        <v>0</v>
      </c>
      <c r="AG27" s="77">
        <v>1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0</v>
      </c>
      <c r="BD27" s="77">
        <v>0</v>
      </c>
      <c r="BE27" s="77">
        <v>0</v>
      </c>
      <c r="BF27" s="77">
        <v>0</v>
      </c>
      <c r="BG27" s="77">
        <v>0</v>
      </c>
      <c r="BH27" s="77">
        <v>0</v>
      </c>
      <c r="BI27" s="77">
        <v>0</v>
      </c>
      <c r="BJ27" s="77">
        <v>-1</v>
      </c>
      <c r="BK27" s="77">
        <v>1</v>
      </c>
      <c r="BL27" s="25">
        <f t="shared" si="8"/>
        <v>23</v>
      </c>
      <c r="BM27" s="25">
        <f t="shared" si="9"/>
        <v>1</v>
      </c>
      <c r="BN27" s="72">
        <f t="shared" si="10"/>
        <v>33</v>
      </c>
      <c r="BO27" s="1">
        <f t="shared" si="11"/>
        <v>57</v>
      </c>
      <c r="BP27" t="s">
        <v>95</v>
      </c>
    </row>
    <row r="28" spans="1:71" ht="27.75" customHeight="1">
      <c r="A28" s="45" t="s">
        <v>185</v>
      </c>
      <c r="B28" s="50" t="s">
        <v>36</v>
      </c>
      <c r="C28" s="24" t="s">
        <v>126</v>
      </c>
      <c r="D28" s="27" t="s">
        <v>96</v>
      </c>
      <c r="G28" s="77">
        <v>1</v>
      </c>
      <c r="H28" s="77">
        <v>1</v>
      </c>
      <c r="I28" s="77">
        <v>1</v>
      </c>
      <c r="J28" s="77">
        <v>1</v>
      </c>
      <c r="K28" s="77">
        <v>1</v>
      </c>
      <c r="L28" s="77">
        <v>1</v>
      </c>
      <c r="M28" s="77">
        <v>1</v>
      </c>
      <c r="N28" s="77">
        <v>1</v>
      </c>
      <c r="O28" s="77">
        <v>1</v>
      </c>
      <c r="P28" s="77">
        <v>1</v>
      </c>
      <c r="Q28" s="77">
        <v>1</v>
      </c>
      <c r="R28" s="77">
        <v>1</v>
      </c>
      <c r="S28" s="77">
        <v>1</v>
      </c>
      <c r="T28" s="77">
        <v>1</v>
      </c>
      <c r="U28" s="77">
        <v>0</v>
      </c>
      <c r="V28" s="77">
        <v>1</v>
      </c>
      <c r="W28" s="77">
        <v>1</v>
      </c>
      <c r="X28" s="77">
        <v>1</v>
      </c>
      <c r="Y28" s="77">
        <v>0</v>
      </c>
      <c r="Z28" s="77">
        <v>1</v>
      </c>
      <c r="AA28" s="77">
        <v>1</v>
      </c>
      <c r="AB28" s="77">
        <v>0</v>
      </c>
      <c r="AC28" s="77">
        <v>1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1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AZ28" s="77">
        <v>0</v>
      </c>
      <c r="BA28" s="77">
        <v>0</v>
      </c>
      <c r="BB28" s="77">
        <v>0</v>
      </c>
      <c r="BC28" s="77">
        <v>1</v>
      </c>
      <c r="BD28" s="77">
        <v>0</v>
      </c>
      <c r="BE28" s="77">
        <v>0</v>
      </c>
      <c r="BF28" s="77">
        <v>0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25">
        <f t="shared" si="8"/>
        <v>22</v>
      </c>
      <c r="BM28" s="25">
        <f t="shared" si="9"/>
        <v>0</v>
      </c>
      <c r="BN28" s="72">
        <f t="shared" si="10"/>
        <v>35</v>
      </c>
      <c r="BO28" s="1">
        <f t="shared" si="11"/>
        <v>57</v>
      </c>
      <c r="BP28" t="s">
        <v>97</v>
      </c>
    </row>
    <row r="29" spans="1:71" ht="27.75" customHeight="1">
      <c r="A29" s="45" t="s">
        <v>187</v>
      </c>
      <c r="B29" s="50" t="s">
        <v>37</v>
      </c>
      <c r="C29" s="24" t="s">
        <v>125</v>
      </c>
      <c r="D29" s="35" t="s">
        <v>132</v>
      </c>
      <c r="E29" s="1"/>
      <c r="G29" s="77">
        <v>1</v>
      </c>
      <c r="H29" s="77">
        <v>1</v>
      </c>
      <c r="I29" s="77">
        <v>1</v>
      </c>
      <c r="J29" s="77">
        <v>1</v>
      </c>
      <c r="K29" s="77">
        <v>1</v>
      </c>
      <c r="L29" s="77">
        <v>1</v>
      </c>
      <c r="M29" s="77">
        <v>1</v>
      </c>
      <c r="N29" s="77">
        <v>1</v>
      </c>
      <c r="O29" s="77">
        <v>1</v>
      </c>
      <c r="P29" s="77">
        <v>1</v>
      </c>
      <c r="Q29" s="77">
        <v>1</v>
      </c>
      <c r="R29" s="77">
        <v>1</v>
      </c>
      <c r="S29" s="77">
        <v>1</v>
      </c>
      <c r="T29" s="77">
        <v>1</v>
      </c>
      <c r="U29" s="77">
        <v>0</v>
      </c>
      <c r="V29" s="77">
        <v>1</v>
      </c>
      <c r="W29" s="77">
        <v>1</v>
      </c>
      <c r="X29" s="77">
        <v>1</v>
      </c>
      <c r="Y29" s="77">
        <v>0</v>
      </c>
      <c r="Z29" s="77">
        <v>1</v>
      </c>
      <c r="AA29" s="77">
        <v>1</v>
      </c>
      <c r="AB29" s="77">
        <v>0</v>
      </c>
      <c r="AC29" s="77">
        <v>1</v>
      </c>
      <c r="AD29" s="77">
        <v>0</v>
      </c>
      <c r="AE29" s="77">
        <v>0</v>
      </c>
      <c r="AF29" s="77">
        <v>0</v>
      </c>
      <c r="AG29" s="77">
        <v>1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1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25">
        <f t="shared" si="8"/>
        <v>22</v>
      </c>
      <c r="BM29" s="25">
        <f t="shared" si="9"/>
        <v>0</v>
      </c>
      <c r="BN29" s="72">
        <f t="shared" si="10"/>
        <v>35</v>
      </c>
      <c r="BO29" s="1">
        <f t="shared" si="11"/>
        <v>57</v>
      </c>
      <c r="BP29" t="s">
        <v>94</v>
      </c>
    </row>
    <row r="30" spans="1:71" ht="27.75" customHeight="1">
      <c r="A30" s="45" t="s">
        <v>188</v>
      </c>
      <c r="B30" s="50" t="s">
        <v>38</v>
      </c>
      <c r="C30" s="20" t="s">
        <v>100</v>
      </c>
      <c r="D30" s="36"/>
      <c r="E30" s="22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25"/>
      <c r="BM30" s="25"/>
      <c r="BN30" s="25"/>
      <c r="BO30" s="1"/>
      <c r="BP30" s="23"/>
    </row>
    <row r="31" spans="1:71" ht="27.75" customHeight="1">
      <c r="A31" s="45" t="s">
        <v>189</v>
      </c>
      <c r="B31" s="50" t="s">
        <v>39</v>
      </c>
      <c r="C31" s="24" t="s">
        <v>142</v>
      </c>
      <c r="D31" s="35" t="s">
        <v>99</v>
      </c>
      <c r="E31" s="1"/>
      <c r="F31" t="s">
        <v>240</v>
      </c>
      <c r="G31" s="77">
        <v>1</v>
      </c>
      <c r="H31" s="77">
        <v>1</v>
      </c>
      <c r="I31" s="77">
        <v>1</v>
      </c>
      <c r="J31" s="77">
        <v>1</v>
      </c>
      <c r="K31" s="77">
        <v>1</v>
      </c>
      <c r="L31" s="77">
        <v>1</v>
      </c>
      <c r="M31" s="77">
        <v>1</v>
      </c>
      <c r="N31" s="77">
        <v>1</v>
      </c>
      <c r="O31" s="77">
        <v>1</v>
      </c>
      <c r="P31" s="77">
        <v>1</v>
      </c>
      <c r="Q31" s="77">
        <v>1</v>
      </c>
      <c r="R31" s="77">
        <v>1</v>
      </c>
      <c r="S31" s="77">
        <v>1</v>
      </c>
      <c r="T31" s="77">
        <v>1</v>
      </c>
      <c r="U31" s="77">
        <v>0</v>
      </c>
      <c r="V31" s="77">
        <v>1</v>
      </c>
      <c r="W31" s="77">
        <v>1</v>
      </c>
      <c r="X31" s="77">
        <v>1</v>
      </c>
      <c r="Y31" s="77">
        <v>0</v>
      </c>
      <c r="Z31" s="77">
        <v>1</v>
      </c>
      <c r="AA31" s="77">
        <v>1</v>
      </c>
      <c r="AB31" s="77">
        <v>1</v>
      </c>
      <c r="AC31" s="77">
        <v>1</v>
      </c>
      <c r="AD31" s="77">
        <v>1</v>
      </c>
      <c r="AE31" s="77">
        <v>1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0</v>
      </c>
      <c r="BA31" s="77">
        <v>0</v>
      </c>
      <c r="BB31" s="77">
        <v>0</v>
      </c>
      <c r="BC31" s="77">
        <v>0</v>
      </c>
      <c r="BD31" s="77">
        <v>0</v>
      </c>
      <c r="BE31" s="77">
        <v>0</v>
      </c>
      <c r="BF31" s="77">
        <v>0</v>
      </c>
      <c r="BG31" s="77">
        <v>0</v>
      </c>
      <c r="BH31" s="77">
        <v>0</v>
      </c>
      <c r="BI31" s="77">
        <v>0</v>
      </c>
      <c r="BJ31" s="77">
        <v>1</v>
      </c>
      <c r="BK31" s="77">
        <v>0</v>
      </c>
      <c r="BL31" s="25">
        <f t="shared" ref="BL31:BL36" si="12">COUNTIF(G31:BK31,"&gt;"&amp;0)</f>
        <v>24</v>
      </c>
      <c r="BM31" s="25">
        <f t="shared" ref="BM31:BM36" si="13">COUNTIF(G31:BK31,"&lt;"&amp;0)</f>
        <v>0</v>
      </c>
      <c r="BN31" s="72">
        <f t="shared" ref="BN31:BN36" si="14">COUNTIF(G31:BK31,"="&amp;0)</f>
        <v>33</v>
      </c>
      <c r="BO31" s="1">
        <f t="shared" ref="BO31:BO36" si="15">BL31+BM31+BN31</f>
        <v>57</v>
      </c>
      <c r="BP31" s="38" t="s">
        <v>101</v>
      </c>
    </row>
    <row r="32" spans="1:71" ht="27.75" customHeight="1">
      <c r="A32" s="45" t="s">
        <v>190</v>
      </c>
      <c r="B32" s="50" t="s">
        <v>40</v>
      </c>
      <c r="C32" s="24" t="s">
        <v>107</v>
      </c>
      <c r="D32" s="35" t="s">
        <v>127</v>
      </c>
      <c r="E32" s="1"/>
      <c r="G32" s="77">
        <v>1</v>
      </c>
      <c r="H32" s="77">
        <v>1</v>
      </c>
      <c r="I32" s="77">
        <v>1</v>
      </c>
      <c r="J32" s="77">
        <v>1</v>
      </c>
      <c r="K32" s="77">
        <v>1</v>
      </c>
      <c r="L32" s="77">
        <v>1</v>
      </c>
      <c r="M32" s="77">
        <v>1</v>
      </c>
      <c r="N32" s="77">
        <v>1</v>
      </c>
      <c r="O32" s="77">
        <v>0</v>
      </c>
      <c r="P32" s="77">
        <v>1</v>
      </c>
      <c r="Q32" s="77">
        <v>1</v>
      </c>
      <c r="R32" s="77">
        <v>1</v>
      </c>
      <c r="S32" s="77">
        <v>1</v>
      </c>
      <c r="T32" s="77">
        <v>1</v>
      </c>
      <c r="U32" s="77">
        <v>0</v>
      </c>
      <c r="V32" s="77">
        <v>1</v>
      </c>
      <c r="W32" s="77">
        <v>1</v>
      </c>
      <c r="X32" s="77">
        <v>1</v>
      </c>
      <c r="Y32" s="77">
        <v>0</v>
      </c>
      <c r="Z32" s="77">
        <v>1</v>
      </c>
      <c r="AA32" s="77">
        <v>1</v>
      </c>
      <c r="AB32" s="77">
        <v>1</v>
      </c>
      <c r="AC32" s="77">
        <v>1</v>
      </c>
      <c r="AD32" s="77">
        <v>1</v>
      </c>
      <c r="AE32" s="77">
        <v>1</v>
      </c>
      <c r="AF32" s="77">
        <v>0</v>
      </c>
      <c r="AG32" s="77">
        <v>1</v>
      </c>
      <c r="AH32" s="77">
        <v>1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AZ32" s="77">
        <v>0</v>
      </c>
      <c r="BA32" s="77">
        <v>0</v>
      </c>
      <c r="BB32" s="77">
        <v>0</v>
      </c>
      <c r="BC32" s="77">
        <v>0</v>
      </c>
      <c r="BD32" s="77">
        <v>0</v>
      </c>
      <c r="BE32" s="77">
        <v>0</v>
      </c>
      <c r="BF32" s="77">
        <v>0</v>
      </c>
      <c r="BG32" s="77">
        <v>0</v>
      </c>
      <c r="BH32" s="77">
        <v>0</v>
      </c>
      <c r="BI32" s="77">
        <v>1</v>
      </c>
      <c r="BJ32" s="77">
        <v>0</v>
      </c>
      <c r="BK32" s="77">
        <v>1</v>
      </c>
      <c r="BL32" s="107">
        <f t="shared" si="12"/>
        <v>26</v>
      </c>
      <c r="BM32" s="25">
        <f t="shared" si="13"/>
        <v>0</v>
      </c>
      <c r="BN32" s="72">
        <f t="shared" si="14"/>
        <v>31</v>
      </c>
      <c r="BO32" s="1">
        <f t="shared" si="15"/>
        <v>57</v>
      </c>
      <c r="BP32" t="s">
        <v>110</v>
      </c>
    </row>
    <row r="33" spans="1:71" ht="27.75" customHeight="1">
      <c r="A33" s="45" t="s">
        <v>191</v>
      </c>
      <c r="B33" s="50" t="s">
        <v>41</v>
      </c>
      <c r="C33" s="24" t="s">
        <v>108</v>
      </c>
      <c r="D33" s="35" t="s">
        <v>134</v>
      </c>
      <c r="E33" s="1"/>
      <c r="G33" s="77">
        <v>1</v>
      </c>
      <c r="H33" s="77">
        <v>1</v>
      </c>
      <c r="I33" s="77">
        <v>1</v>
      </c>
      <c r="J33" s="77">
        <v>1</v>
      </c>
      <c r="K33" s="77">
        <v>1</v>
      </c>
      <c r="L33" s="77">
        <v>1</v>
      </c>
      <c r="M33" s="77">
        <v>1</v>
      </c>
      <c r="N33" s="77">
        <v>1</v>
      </c>
      <c r="O33" s="77">
        <v>1</v>
      </c>
      <c r="P33" s="77">
        <v>1</v>
      </c>
      <c r="Q33" s="83">
        <v>1</v>
      </c>
      <c r="R33" s="83">
        <v>1</v>
      </c>
      <c r="S33" s="77">
        <v>1</v>
      </c>
      <c r="T33" s="77">
        <v>1</v>
      </c>
      <c r="U33" s="77">
        <v>1</v>
      </c>
      <c r="V33" s="77">
        <v>1</v>
      </c>
      <c r="W33" s="77">
        <v>1</v>
      </c>
      <c r="X33" s="77">
        <v>1</v>
      </c>
      <c r="Y33" s="77">
        <v>0</v>
      </c>
      <c r="Z33" s="77">
        <v>1</v>
      </c>
      <c r="AA33" s="77">
        <v>1</v>
      </c>
      <c r="AB33" s="77">
        <v>1</v>
      </c>
      <c r="AC33" s="77">
        <v>0</v>
      </c>
      <c r="AD33" s="77">
        <v>1</v>
      </c>
      <c r="AE33" s="77">
        <v>1</v>
      </c>
      <c r="AF33" s="77">
        <v>0</v>
      </c>
      <c r="AG33" s="77">
        <v>1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</v>
      </c>
      <c r="AO33" s="77">
        <v>0</v>
      </c>
      <c r="AP33" s="77">
        <v>0</v>
      </c>
      <c r="AQ33" s="77">
        <v>0</v>
      </c>
      <c r="AR33" s="77">
        <v>0</v>
      </c>
      <c r="AS33" s="77">
        <v>1</v>
      </c>
      <c r="AT33" s="77">
        <v>0</v>
      </c>
      <c r="AU33" s="77">
        <v>0</v>
      </c>
      <c r="AV33" s="77">
        <v>1</v>
      </c>
      <c r="AW33" s="77">
        <v>0</v>
      </c>
      <c r="AX33" s="77">
        <v>1</v>
      </c>
      <c r="AY33" s="77">
        <v>1</v>
      </c>
      <c r="AZ33" s="77">
        <v>1</v>
      </c>
      <c r="BA33" s="77">
        <v>1</v>
      </c>
      <c r="BB33" s="77">
        <v>1</v>
      </c>
      <c r="BC33" s="77">
        <v>0</v>
      </c>
      <c r="BD33" s="77">
        <v>0</v>
      </c>
      <c r="BE33" s="77">
        <v>0</v>
      </c>
      <c r="BF33" s="77">
        <v>0</v>
      </c>
      <c r="BG33" s="77">
        <v>0</v>
      </c>
      <c r="BH33" s="77">
        <v>0</v>
      </c>
      <c r="BI33" s="77">
        <v>0</v>
      </c>
      <c r="BJ33" s="77">
        <v>1</v>
      </c>
      <c r="BK33" s="77">
        <v>1</v>
      </c>
      <c r="BL33" s="71">
        <f t="shared" si="12"/>
        <v>33</v>
      </c>
      <c r="BM33" s="25">
        <f t="shared" si="13"/>
        <v>0</v>
      </c>
      <c r="BN33" s="25">
        <f t="shared" si="14"/>
        <v>24</v>
      </c>
      <c r="BO33" s="1">
        <f t="shared" si="15"/>
        <v>57</v>
      </c>
    </row>
    <row r="34" spans="1:71" ht="29.1" customHeight="1">
      <c r="A34" s="45" t="s">
        <v>192</v>
      </c>
      <c r="B34" s="50" t="s">
        <v>42</v>
      </c>
      <c r="C34" s="24" t="s">
        <v>143</v>
      </c>
      <c r="D34" s="35" t="s">
        <v>133</v>
      </c>
      <c r="E34" s="1"/>
      <c r="G34" s="77">
        <v>1</v>
      </c>
      <c r="H34" s="77">
        <v>1</v>
      </c>
      <c r="I34" s="77">
        <v>1</v>
      </c>
      <c r="J34" s="77">
        <v>1</v>
      </c>
      <c r="K34" s="77">
        <v>1</v>
      </c>
      <c r="L34" s="77">
        <v>1</v>
      </c>
      <c r="M34" s="77">
        <v>1</v>
      </c>
      <c r="N34" s="77">
        <v>1</v>
      </c>
      <c r="O34" s="77">
        <v>0</v>
      </c>
      <c r="P34" s="77">
        <v>1</v>
      </c>
      <c r="Q34" s="77">
        <v>1</v>
      </c>
      <c r="R34" s="77">
        <v>1</v>
      </c>
      <c r="S34" s="77">
        <v>1</v>
      </c>
      <c r="T34" s="77">
        <v>1</v>
      </c>
      <c r="U34" s="77">
        <v>1</v>
      </c>
      <c r="V34" s="77">
        <v>1</v>
      </c>
      <c r="W34" s="77">
        <v>1</v>
      </c>
      <c r="X34" s="77">
        <v>1</v>
      </c>
      <c r="Y34" s="77">
        <v>-1</v>
      </c>
      <c r="Z34" s="77">
        <v>1</v>
      </c>
      <c r="AA34" s="77">
        <v>1</v>
      </c>
      <c r="AB34" s="83">
        <v>1</v>
      </c>
      <c r="AC34" s="77">
        <v>0</v>
      </c>
      <c r="AD34" s="77">
        <v>1</v>
      </c>
      <c r="AE34" s="77">
        <v>1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7">
        <v>1</v>
      </c>
      <c r="AT34" s="77">
        <v>0</v>
      </c>
      <c r="AU34" s="77">
        <v>0</v>
      </c>
      <c r="AV34" s="77">
        <v>1</v>
      </c>
      <c r="AW34" s="77">
        <v>0</v>
      </c>
      <c r="AX34" s="77">
        <v>1</v>
      </c>
      <c r="AY34" s="77">
        <v>1</v>
      </c>
      <c r="AZ34" s="77">
        <v>1</v>
      </c>
      <c r="BA34" s="77">
        <v>1</v>
      </c>
      <c r="BB34" s="77">
        <v>0</v>
      </c>
      <c r="BC34" s="77">
        <v>0</v>
      </c>
      <c r="BD34" s="77">
        <v>0</v>
      </c>
      <c r="BE34" s="77">
        <v>0</v>
      </c>
      <c r="BF34" s="77">
        <v>0</v>
      </c>
      <c r="BG34" s="77">
        <v>0</v>
      </c>
      <c r="BH34" s="77">
        <v>0</v>
      </c>
      <c r="BI34" s="77">
        <v>0</v>
      </c>
      <c r="BJ34" s="77">
        <v>0</v>
      </c>
      <c r="BK34" s="77">
        <v>1</v>
      </c>
      <c r="BL34" s="71">
        <f t="shared" si="12"/>
        <v>29</v>
      </c>
      <c r="BM34" s="25">
        <f t="shared" si="13"/>
        <v>1</v>
      </c>
      <c r="BN34" s="25">
        <f t="shared" si="14"/>
        <v>27</v>
      </c>
      <c r="BO34" s="1">
        <f t="shared" si="15"/>
        <v>57</v>
      </c>
      <c r="BP34" s="38" t="s">
        <v>109</v>
      </c>
    </row>
    <row r="35" spans="1:71" ht="27.75" customHeight="1">
      <c r="A35" s="45" t="s">
        <v>193</v>
      </c>
      <c r="B35" s="50" t="s">
        <v>43</v>
      </c>
      <c r="C35" s="24" t="s">
        <v>144</v>
      </c>
      <c r="D35" s="1"/>
      <c r="E35" s="1"/>
      <c r="G35" s="77">
        <v>1</v>
      </c>
      <c r="H35" s="77">
        <v>1</v>
      </c>
      <c r="I35" s="77">
        <v>1</v>
      </c>
      <c r="J35" s="77">
        <v>1</v>
      </c>
      <c r="K35" s="77">
        <v>1</v>
      </c>
      <c r="L35" s="77">
        <v>1</v>
      </c>
      <c r="M35" s="77">
        <v>1</v>
      </c>
      <c r="N35" s="77">
        <v>1</v>
      </c>
      <c r="O35" s="77">
        <v>0</v>
      </c>
      <c r="P35" s="77">
        <v>1</v>
      </c>
      <c r="Q35" s="77">
        <v>1</v>
      </c>
      <c r="R35" s="77">
        <v>1</v>
      </c>
      <c r="S35" s="77">
        <v>1</v>
      </c>
      <c r="T35" s="77">
        <v>1</v>
      </c>
      <c r="U35" s="77">
        <v>1</v>
      </c>
      <c r="V35" s="77">
        <v>1</v>
      </c>
      <c r="W35" s="77">
        <v>1</v>
      </c>
      <c r="X35" s="77">
        <v>1</v>
      </c>
      <c r="Y35" s="77">
        <v>0</v>
      </c>
      <c r="Z35" s="77">
        <v>1</v>
      </c>
      <c r="AA35" s="77">
        <v>1</v>
      </c>
      <c r="AB35" s="77">
        <v>1</v>
      </c>
      <c r="AC35" s="77">
        <v>0</v>
      </c>
      <c r="AD35" s="77">
        <v>1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0</v>
      </c>
      <c r="AO35" s="77">
        <v>0</v>
      </c>
      <c r="AP35" s="77">
        <v>0</v>
      </c>
      <c r="AQ35" s="77">
        <v>0</v>
      </c>
      <c r="AR35" s="77">
        <v>0</v>
      </c>
      <c r="AS35" s="77">
        <v>1</v>
      </c>
      <c r="AT35" s="77">
        <v>0</v>
      </c>
      <c r="AU35" s="77">
        <v>0</v>
      </c>
      <c r="AV35" s="77">
        <v>1</v>
      </c>
      <c r="AW35" s="77">
        <v>0</v>
      </c>
      <c r="AX35" s="77">
        <v>1</v>
      </c>
      <c r="AY35" s="77">
        <v>1</v>
      </c>
      <c r="AZ35" s="77">
        <v>1</v>
      </c>
      <c r="BA35" s="77">
        <v>1</v>
      </c>
      <c r="BB35" s="77">
        <v>0</v>
      </c>
      <c r="BC35" s="77">
        <v>0</v>
      </c>
      <c r="BD35" s="77">
        <v>0</v>
      </c>
      <c r="BE35" s="77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1</v>
      </c>
      <c r="BL35" s="71">
        <f t="shared" si="12"/>
        <v>28</v>
      </c>
      <c r="BM35" s="25">
        <f t="shared" si="13"/>
        <v>0</v>
      </c>
      <c r="BN35" s="25">
        <f t="shared" si="14"/>
        <v>29</v>
      </c>
      <c r="BO35" s="1">
        <f t="shared" si="15"/>
        <v>57</v>
      </c>
      <c r="BP35" t="s">
        <v>111</v>
      </c>
    </row>
    <row r="36" spans="1:71" ht="27.75" customHeight="1">
      <c r="A36" s="45" t="s">
        <v>194</v>
      </c>
      <c r="B36" s="50" t="s">
        <v>220</v>
      </c>
      <c r="C36" s="24" t="s">
        <v>160</v>
      </c>
      <c r="D36" s="1"/>
      <c r="E36" s="1"/>
      <c r="G36" s="77">
        <v>1</v>
      </c>
      <c r="H36" s="77">
        <v>1</v>
      </c>
      <c r="I36" s="77">
        <v>1</v>
      </c>
      <c r="J36" s="77">
        <v>1</v>
      </c>
      <c r="K36" s="77">
        <v>1</v>
      </c>
      <c r="L36" s="77">
        <v>1</v>
      </c>
      <c r="M36" s="77">
        <v>1</v>
      </c>
      <c r="N36" s="77">
        <v>1</v>
      </c>
      <c r="O36" s="77">
        <v>0</v>
      </c>
      <c r="P36" s="77">
        <v>1</v>
      </c>
      <c r="Q36" s="77">
        <v>1</v>
      </c>
      <c r="R36" s="77">
        <v>1</v>
      </c>
      <c r="S36" s="77">
        <v>1</v>
      </c>
      <c r="T36" s="77">
        <v>1</v>
      </c>
      <c r="U36" s="77">
        <v>1</v>
      </c>
      <c r="V36" s="77">
        <v>1</v>
      </c>
      <c r="W36" s="77">
        <v>1</v>
      </c>
      <c r="X36" s="77">
        <v>1</v>
      </c>
      <c r="Y36" s="77">
        <v>0</v>
      </c>
      <c r="Z36" s="77">
        <v>1</v>
      </c>
      <c r="AA36" s="77">
        <v>1</v>
      </c>
      <c r="AB36" s="77">
        <v>1</v>
      </c>
      <c r="AC36" s="77">
        <v>0</v>
      </c>
      <c r="AD36" s="77">
        <v>1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0</v>
      </c>
      <c r="AO36" s="77">
        <v>0</v>
      </c>
      <c r="AP36" s="77">
        <v>0</v>
      </c>
      <c r="AQ36" s="77">
        <v>0</v>
      </c>
      <c r="AR36" s="77">
        <v>0</v>
      </c>
      <c r="AS36" s="77">
        <v>1</v>
      </c>
      <c r="AT36" s="77">
        <v>0</v>
      </c>
      <c r="AU36" s="77">
        <v>0</v>
      </c>
      <c r="AV36" s="77">
        <v>1</v>
      </c>
      <c r="AW36" s="77">
        <v>0</v>
      </c>
      <c r="AX36" s="77">
        <v>1</v>
      </c>
      <c r="AY36" s="77">
        <v>1</v>
      </c>
      <c r="AZ36" s="77">
        <v>1</v>
      </c>
      <c r="BA36" s="77">
        <v>1</v>
      </c>
      <c r="BB36" s="77">
        <v>0</v>
      </c>
      <c r="BC36" s="77">
        <v>0</v>
      </c>
      <c r="BD36" s="77">
        <v>0</v>
      </c>
      <c r="BE36" s="77">
        <v>0</v>
      </c>
      <c r="BF36" s="77">
        <v>0</v>
      </c>
      <c r="BG36" s="77">
        <v>0</v>
      </c>
      <c r="BH36" s="77">
        <v>1</v>
      </c>
      <c r="BI36" s="77">
        <v>0</v>
      </c>
      <c r="BJ36" s="77">
        <v>0</v>
      </c>
      <c r="BK36" s="77">
        <v>1</v>
      </c>
      <c r="BL36" s="71">
        <f t="shared" si="12"/>
        <v>29</v>
      </c>
      <c r="BM36" s="25">
        <f t="shared" si="13"/>
        <v>0</v>
      </c>
      <c r="BN36" s="25">
        <f t="shared" si="14"/>
        <v>28</v>
      </c>
      <c r="BO36" s="1">
        <f t="shared" si="15"/>
        <v>57</v>
      </c>
      <c r="BP36" t="s">
        <v>112</v>
      </c>
    </row>
    <row r="37" spans="1:71" ht="27.75" customHeight="1">
      <c r="A37" s="45" t="s">
        <v>195</v>
      </c>
      <c r="B37" s="50" t="s">
        <v>44</v>
      </c>
      <c r="C37" s="26"/>
      <c r="D37" s="14"/>
      <c r="E37" s="22"/>
      <c r="F37" s="22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25"/>
      <c r="BM37" s="25"/>
      <c r="BN37" s="25"/>
      <c r="BO37" s="1"/>
      <c r="BP37" s="23"/>
    </row>
    <row r="38" spans="1:71" ht="27.75" customHeight="1">
      <c r="A38" s="45" t="s">
        <v>196</v>
      </c>
      <c r="B38" s="50" t="s">
        <v>45</v>
      </c>
      <c r="C38" s="26"/>
      <c r="D38" s="14"/>
      <c r="E38" s="22"/>
      <c r="F38" s="22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25"/>
      <c r="BM38" s="25"/>
      <c r="BN38" s="25"/>
      <c r="BO38" s="1"/>
      <c r="BP38" s="23"/>
    </row>
    <row r="39" spans="1:71" ht="27.75" customHeight="1">
      <c r="A39" s="45" t="s">
        <v>197</v>
      </c>
      <c r="B39" s="50" t="s">
        <v>46</v>
      </c>
      <c r="C39" s="26"/>
      <c r="D39" s="14"/>
      <c r="E39" s="22"/>
      <c r="F39" s="22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25"/>
      <c r="BM39" s="25"/>
      <c r="BN39" s="25"/>
      <c r="BO39" s="1"/>
      <c r="BP39" s="23"/>
    </row>
    <row r="40" spans="1:71" ht="27.75" customHeight="1">
      <c r="A40" s="45" t="s">
        <v>198</v>
      </c>
      <c r="B40" s="50" t="s">
        <v>47</v>
      </c>
      <c r="C40" s="26"/>
      <c r="D40" s="14"/>
      <c r="E40" s="1"/>
      <c r="F40" s="1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25"/>
      <c r="BM40" s="25"/>
      <c r="BN40" s="25"/>
      <c r="BO40" s="1"/>
    </row>
    <row r="41" spans="1:71" ht="27.75" customHeight="1">
      <c r="A41" s="45" t="s">
        <v>199</v>
      </c>
      <c r="B41" s="50" t="s">
        <v>48</v>
      </c>
      <c r="C41" s="26"/>
      <c r="D41" s="14"/>
      <c r="E41" s="1"/>
      <c r="F41" s="1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25"/>
      <c r="BM41" s="25"/>
      <c r="BN41" s="25"/>
      <c r="BO41" s="1"/>
    </row>
    <row r="42" spans="1:71" ht="27.75" customHeight="1">
      <c r="A42" s="45" t="s">
        <v>200</v>
      </c>
      <c r="B42" s="50" t="s">
        <v>49</v>
      </c>
      <c r="C42" s="26"/>
      <c r="D42" s="14"/>
      <c r="E42" s="1"/>
      <c r="F42" s="1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25"/>
      <c r="BM42" s="25"/>
      <c r="BN42" s="25"/>
      <c r="BO42" s="1"/>
    </row>
    <row r="43" spans="1:71" ht="27.75" customHeight="1">
      <c r="A43" s="45" t="s">
        <v>201</v>
      </c>
      <c r="B43" s="50" t="s">
        <v>50</v>
      </c>
      <c r="C43" s="52" t="s">
        <v>116</v>
      </c>
      <c r="D43" s="1"/>
      <c r="E43" s="1"/>
      <c r="F43" s="1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25"/>
      <c r="BM43" s="25"/>
      <c r="BN43" s="25"/>
      <c r="BO43" s="1"/>
      <c r="BP43" t="s">
        <v>246</v>
      </c>
    </row>
    <row r="44" spans="1:71" ht="27.75" customHeight="1">
      <c r="A44" s="45" t="s">
        <v>202</v>
      </c>
      <c r="B44" s="50" t="s">
        <v>51</v>
      </c>
      <c r="D44" t="s">
        <v>222</v>
      </c>
      <c r="G44" s="77">
        <v>1</v>
      </c>
      <c r="H44" s="77">
        <v>-1</v>
      </c>
      <c r="I44" s="77">
        <v>0</v>
      </c>
      <c r="J44" s="77">
        <v>1</v>
      </c>
      <c r="K44" s="77">
        <v>1</v>
      </c>
      <c r="L44" s="77">
        <v>1</v>
      </c>
      <c r="M44" s="77">
        <v>1</v>
      </c>
      <c r="N44" s="77">
        <v>1</v>
      </c>
      <c r="O44" s="77">
        <v>0</v>
      </c>
      <c r="P44" s="77">
        <v>1</v>
      </c>
      <c r="Q44" s="77">
        <v>1</v>
      </c>
      <c r="R44" s="77">
        <v>1</v>
      </c>
      <c r="S44" s="77">
        <v>1</v>
      </c>
      <c r="T44" s="82">
        <v>-1</v>
      </c>
      <c r="U44" s="83">
        <v>0</v>
      </c>
      <c r="V44" s="77">
        <v>1</v>
      </c>
      <c r="W44" s="77">
        <v>1</v>
      </c>
      <c r="X44" s="77">
        <v>1</v>
      </c>
      <c r="Y44" s="77">
        <v>1</v>
      </c>
      <c r="Z44" s="77">
        <v>1</v>
      </c>
      <c r="AA44" s="77">
        <v>1</v>
      </c>
      <c r="AB44" s="77">
        <v>1</v>
      </c>
      <c r="AC44" s="77">
        <v>1</v>
      </c>
      <c r="AD44" s="77">
        <v>0</v>
      </c>
      <c r="AE44" s="77">
        <v>-1</v>
      </c>
      <c r="AF44" s="77">
        <v>1</v>
      </c>
      <c r="AG44" s="77">
        <v>-1</v>
      </c>
      <c r="AH44" s="77">
        <v>0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0</v>
      </c>
      <c r="AP44" s="82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AZ44" s="77">
        <v>0</v>
      </c>
      <c r="BA44" s="77">
        <v>0</v>
      </c>
      <c r="BB44" s="77">
        <v>0</v>
      </c>
      <c r="BC44" s="77">
        <v>0</v>
      </c>
      <c r="BD44" s="77">
        <v>0</v>
      </c>
      <c r="BE44" s="82">
        <v>0</v>
      </c>
      <c r="BF44" s="77">
        <v>0</v>
      </c>
      <c r="BG44" s="77">
        <v>0</v>
      </c>
      <c r="BH44" s="77">
        <v>0</v>
      </c>
      <c r="BI44" s="77">
        <v>0</v>
      </c>
      <c r="BJ44" s="82">
        <v>-1</v>
      </c>
      <c r="BK44" s="77">
        <v>-1</v>
      </c>
      <c r="BL44" s="25">
        <f t="shared" ref="BL44:BL52" si="16">COUNTIF(G44:BK44,"&gt;"&amp;0)</f>
        <v>19</v>
      </c>
      <c r="BM44" s="25">
        <f t="shared" ref="BM44:BM52" si="17">COUNTIF(G44:BK44,"&lt;"&amp;0)</f>
        <v>6</v>
      </c>
      <c r="BN44" s="72">
        <f t="shared" ref="BN44:BN52" si="18">COUNTIF(G44:BK44,"="&amp;0)</f>
        <v>32</v>
      </c>
      <c r="BO44" s="1">
        <f t="shared" ref="BO44:BO52" si="19">BL44+BM44+BN44</f>
        <v>57</v>
      </c>
      <c r="BP44" t="s">
        <v>222</v>
      </c>
    </row>
    <row r="45" spans="1:71" ht="27.75" customHeight="1">
      <c r="A45" s="45" t="s">
        <v>203</v>
      </c>
      <c r="B45" s="50" t="s">
        <v>52</v>
      </c>
      <c r="C45" s="23" t="s">
        <v>399</v>
      </c>
      <c r="D45" s="53" t="s">
        <v>223</v>
      </c>
      <c r="E45" s="1"/>
      <c r="F45" s="55"/>
      <c r="G45" s="77">
        <v>1</v>
      </c>
      <c r="H45" s="77">
        <v>1</v>
      </c>
      <c r="I45" s="77">
        <v>1</v>
      </c>
      <c r="J45" s="77">
        <v>1</v>
      </c>
      <c r="K45" s="77">
        <v>1</v>
      </c>
      <c r="L45" s="77">
        <v>1</v>
      </c>
      <c r="M45" s="77">
        <v>1</v>
      </c>
      <c r="N45" s="77">
        <v>1</v>
      </c>
      <c r="O45" s="77">
        <v>0</v>
      </c>
      <c r="P45" s="77">
        <v>1</v>
      </c>
      <c r="Q45" s="77">
        <v>1</v>
      </c>
      <c r="R45" s="77">
        <v>1</v>
      </c>
      <c r="S45" s="77">
        <v>1</v>
      </c>
      <c r="T45" s="77">
        <v>1</v>
      </c>
      <c r="U45" s="77">
        <v>0</v>
      </c>
      <c r="V45" s="77">
        <v>1</v>
      </c>
      <c r="W45" s="77">
        <v>1</v>
      </c>
      <c r="X45" s="77">
        <v>1</v>
      </c>
      <c r="Y45" s="77">
        <v>0</v>
      </c>
      <c r="Z45" s="77">
        <v>1</v>
      </c>
      <c r="AA45" s="77">
        <v>1</v>
      </c>
      <c r="AB45" s="77">
        <v>1</v>
      </c>
      <c r="AC45" s="77">
        <v>1</v>
      </c>
      <c r="AD45" s="77">
        <v>1</v>
      </c>
      <c r="AE45" s="77">
        <v>1</v>
      </c>
      <c r="AF45" s="77">
        <v>1</v>
      </c>
      <c r="AG45" s="77">
        <v>1</v>
      </c>
      <c r="AH45" s="77">
        <v>1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1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0</v>
      </c>
      <c r="BA45" s="77">
        <v>0</v>
      </c>
      <c r="BB45" s="77">
        <v>0</v>
      </c>
      <c r="BC45" s="77">
        <v>0</v>
      </c>
      <c r="BD45" s="77">
        <v>0</v>
      </c>
      <c r="BE45" s="77">
        <v>0</v>
      </c>
      <c r="BF45" s="77">
        <v>0</v>
      </c>
      <c r="BG45" s="77">
        <v>0</v>
      </c>
      <c r="BH45" s="77">
        <v>0</v>
      </c>
      <c r="BI45" s="77">
        <v>0</v>
      </c>
      <c r="BJ45" s="77">
        <v>1</v>
      </c>
      <c r="BK45" s="77">
        <v>1</v>
      </c>
      <c r="BL45" s="71">
        <f t="shared" si="16"/>
        <v>28</v>
      </c>
      <c r="BM45" s="25">
        <f t="shared" si="17"/>
        <v>0</v>
      </c>
      <c r="BN45" s="25">
        <f t="shared" si="18"/>
        <v>29</v>
      </c>
      <c r="BO45" s="1">
        <f t="shared" si="19"/>
        <v>57</v>
      </c>
      <c r="BP45" s="53" t="s">
        <v>223</v>
      </c>
      <c r="BQ45" s="1"/>
      <c r="BR45" s="55"/>
    </row>
    <row r="46" spans="1:71" ht="27.75" customHeight="1">
      <c r="A46" s="45" t="s">
        <v>204</v>
      </c>
      <c r="B46" s="56" t="s">
        <v>53</v>
      </c>
      <c r="C46" s="23" t="s">
        <v>224</v>
      </c>
      <c r="D46" s="53" t="s">
        <v>225</v>
      </c>
      <c r="E46" s="1"/>
      <c r="F46" s="55"/>
      <c r="G46" s="77">
        <v>1</v>
      </c>
      <c r="H46" s="77">
        <v>1</v>
      </c>
      <c r="I46" s="77">
        <v>1</v>
      </c>
      <c r="J46" s="77">
        <v>1</v>
      </c>
      <c r="K46" s="77">
        <v>1</v>
      </c>
      <c r="L46" s="77">
        <v>1</v>
      </c>
      <c r="M46" s="77">
        <v>1</v>
      </c>
      <c r="N46" s="77">
        <v>1</v>
      </c>
      <c r="O46" s="77">
        <v>0</v>
      </c>
      <c r="P46" s="77">
        <v>1</v>
      </c>
      <c r="Q46" s="77">
        <v>1</v>
      </c>
      <c r="R46" s="77">
        <v>1</v>
      </c>
      <c r="S46" s="77">
        <v>1</v>
      </c>
      <c r="T46" s="77">
        <v>1</v>
      </c>
      <c r="U46" s="77">
        <v>0</v>
      </c>
      <c r="V46" s="77">
        <v>1</v>
      </c>
      <c r="W46" s="77">
        <v>1</v>
      </c>
      <c r="X46" s="77">
        <v>1</v>
      </c>
      <c r="Y46" s="77">
        <v>1</v>
      </c>
      <c r="Z46" s="77">
        <v>1</v>
      </c>
      <c r="AA46" s="77">
        <v>1</v>
      </c>
      <c r="AB46" s="77">
        <v>1</v>
      </c>
      <c r="AC46" s="77">
        <v>1</v>
      </c>
      <c r="AD46" s="77">
        <v>0</v>
      </c>
      <c r="AE46" s="77">
        <v>1</v>
      </c>
      <c r="AF46" s="77">
        <v>1</v>
      </c>
      <c r="AG46" s="77">
        <v>0</v>
      </c>
      <c r="AH46" s="77">
        <v>1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AZ46" s="77">
        <v>0</v>
      </c>
      <c r="BA46" s="77">
        <v>0</v>
      </c>
      <c r="BB46" s="77">
        <v>0</v>
      </c>
      <c r="BC46" s="77">
        <v>0</v>
      </c>
      <c r="BD46" s="77">
        <v>0</v>
      </c>
      <c r="BE46" s="77">
        <v>0</v>
      </c>
      <c r="BF46" s="77">
        <v>0</v>
      </c>
      <c r="BG46" s="77">
        <v>0</v>
      </c>
      <c r="BH46" s="77">
        <v>0</v>
      </c>
      <c r="BI46" s="77">
        <v>0</v>
      </c>
      <c r="BJ46" s="77">
        <v>0</v>
      </c>
      <c r="BK46" s="77">
        <v>1</v>
      </c>
      <c r="BL46" s="25">
        <f t="shared" si="16"/>
        <v>25</v>
      </c>
      <c r="BM46" s="25">
        <f t="shared" si="17"/>
        <v>0</v>
      </c>
      <c r="BN46" s="72">
        <f t="shared" si="18"/>
        <v>32</v>
      </c>
      <c r="BO46" s="1">
        <f t="shared" si="19"/>
        <v>57</v>
      </c>
      <c r="BP46" s="53" t="s">
        <v>225</v>
      </c>
      <c r="BQ46" s="1"/>
      <c r="BR46" s="55"/>
    </row>
    <row r="47" spans="1:71" ht="27.75" customHeight="1">
      <c r="A47" s="45" t="s">
        <v>205</v>
      </c>
      <c r="B47" s="50" t="s">
        <v>68</v>
      </c>
      <c r="C47" s="23" t="s">
        <v>226</v>
      </c>
      <c r="D47" s="54" t="s">
        <v>227</v>
      </c>
      <c r="E47" s="1"/>
      <c r="F47" s="55"/>
      <c r="G47" s="77">
        <v>1</v>
      </c>
      <c r="H47" s="77">
        <v>1</v>
      </c>
      <c r="I47" s="77">
        <v>1</v>
      </c>
      <c r="J47" s="77">
        <v>1</v>
      </c>
      <c r="K47" s="77">
        <v>1</v>
      </c>
      <c r="L47" s="77">
        <v>1</v>
      </c>
      <c r="M47" s="77">
        <v>1</v>
      </c>
      <c r="N47" s="77">
        <v>1</v>
      </c>
      <c r="O47" s="77">
        <v>0</v>
      </c>
      <c r="P47" s="77">
        <v>1</v>
      </c>
      <c r="Q47" s="77">
        <v>1</v>
      </c>
      <c r="R47" s="77">
        <v>1</v>
      </c>
      <c r="S47" s="77">
        <v>1</v>
      </c>
      <c r="T47" s="77">
        <v>1</v>
      </c>
      <c r="U47" s="77">
        <v>0</v>
      </c>
      <c r="V47" s="77">
        <v>1</v>
      </c>
      <c r="W47" s="77">
        <v>1</v>
      </c>
      <c r="X47" s="77">
        <v>1</v>
      </c>
      <c r="Y47" s="77">
        <v>1</v>
      </c>
      <c r="Z47" s="77">
        <v>1</v>
      </c>
      <c r="AA47" s="77">
        <v>1</v>
      </c>
      <c r="AB47" s="77">
        <v>1</v>
      </c>
      <c r="AC47" s="77">
        <v>1</v>
      </c>
      <c r="AD47" s="77">
        <v>1</v>
      </c>
      <c r="AE47" s="77">
        <v>1</v>
      </c>
      <c r="AF47" s="77">
        <v>1</v>
      </c>
      <c r="AG47" s="77">
        <v>1</v>
      </c>
      <c r="AH47" s="77">
        <v>1</v>
      </c>
      <c r="AI47" s="77">
        <v>0</v>
      </c>
      <c r="AJ47" s="77">
        <v>0</v>
      </c>
      <c r="AK47" s="77">
        <v>0</v>
      </c>
      <c r="AL47" s="77">
        <v>0</v>
      </c>
      <c r="AM47" s="77">
        <v>0</v>
      </c>
      <c r="AN47" s="77">
        <v>0</v>
      </c>
      <c r="AO47" s="7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0</v>
      </c>
      <c r="AY47" s="77">
        <v>0</v>
      </c>
      <c r="AZ47" s="77">
        <v>0</v>
      </c>
      <c r="BA47" s="77">
        <v>0</v>
      </c>
      <c r="BB47" s="77">
        <v>0</v>
      </c>
      <c r="BC47" s="77">
        <v>0</v>
      </c>
      <c r="BD47" s="77">
        <v>0</v>
      </c>
      <c r="BE47" s="77">
        <v>0</v>
      </c>
      <c r="BF47" s="77">
        <v>0</v>
      </c>
      <c r="BG47" s="77">
        <v>0</v>
      </c>
      <c r="BH47" s="77">
        <v>0</v>
      </c>
      <c r="BI47" s="77">
        <v>0</v>
      </c>
      <c r="BJ47" s="77">
        <v>1</v>
      </c>
      <c r="BK47" s="77">
        <v>1</v>
      </c>
      <c r="BL47" s="71">
        <f t="shared" si="16"/>
        <v>28</v>
      </c>
      <c r="BM47" s="25">
        <f t="shared" si="17"/>
        <v>0</v>
      </c>
      <c r="BN47" s="25">
        <f t="shared" si="18"/>
        <v>29</v>
      </c>
      <c r="BO47" s="1">
        <f t="shared" si="19"/>
        <v>57</v>
      </c>
      <c r="BP47" s="54" t="s">
        <v>227</v>
      </c>
      <c r="BQ47" s="1"/>
      <c r="BR47" s="55"/>
    </row>
    <row r="48" spans="1:71" ht="27.75" customHeight="1">
      <c r="B48" s="50" t="s">
        <v>69</v>
      </c>
      <c r="C48" s="23" t="s">
        <v>229</v>
      </c>
      <c r="D48" s="1" t="s">
        <v>230</v>
      </c>
      <c r="G48" s="77">
        <v>1</v>
      </c>
      <c r="H48" s="77">
        <v>1</v>
      </c>
      <c r="I48" s="77">
        <v>1</v>
      </c>
      <c r="J48" s="77">
        <v>1</v>
      </c>
      <c r="K48" s="77">
        <v>1</v>
      </c>
      <c r="L48" s="77">
        <v>1</v>
      </c>
      <c r="M48" s="77">
        <v>1</v>
      </c>
      <c r="N48" s="77">
        <v>0</v>
      </c>
      <c r="O48" s="77">
        <v>0</v>
      </c>
      <c r="P48" s="77">
        <v>1</v>
      </c>
      <c r="Q48" s="77">
        <v>1</v>
      </c>
      <c r="R48" s="77">
        <v>1</v>
      </c>
      <c r="S48" s="77">
        <v>1</v>
      </c>
      <c r="T48" s="77">
        <v>1</v>
      </c>
      <c r="U48" s="77">
        <v>-1</v>
      </c>
      <c r="V48" s="77">
        <v>1</v>
      </c>
      <c r="W48" s="77">
        <v>0</v>
      </c>
      <c r="X48" s="77">
        <v>1</v>
      </c>
      <c r="Y48" s="77">
        <v>-1</v>
      </c>
      <c r="Z48" s="77">
        <v>1</v>
      </c>
      <c r="AA48" s="77">
        <v>1</v>
      </c>
      <c r="AB48" s="77">
        <v>1</v>
      </c>
      <c r="AC48" s="77">
        <v>1</v>
      </c>
      <c r="AD48" s="77">
        <v>-1</v>
      </c>
      <c r="AE48" s="77">
        <v>1</v>
      </c>
      <c r="AF48" s="77">
        <v>0</v>
      </c>
      <c r="AG48" s="77">
        <v>-1</v>
      </c>
      <c r="AH48" s="77">
        <v>0</v>
      </c>
      <c r="AI48" s="77">
        <v>0</v>
      </c>
      <c r="AJ48" s="77">
        <v>0</v>
      </c>
      <c r="AK48" s="77">
        <v>0</v>
      </c>
      <c r="AL48" s="77">
        <v>0</v>
      </c>
      <c r="AM48" s="77">
        <v>0</v>
      </c>
      <c r="AN48" s="77">
        <v>0</v>
      </c>
      <c r="AO48" s="77">
        <v>0</v>
      </c>
      <c r="AP48" s="77">
        <v>0</v>
      </c>
      <c r="AQ48" s="77">
        <v>0</v>
      </c>
      <c r="AR48" s="77">
        <v>0</v>
      </c>
      <c r="AS48" s="77">
        <v>0</v>
      </c>
      <c r="AT48" s="77">
        <v>0</v>
      </c>
      <c r="AU48" s="77">
        <v>1</v>
      </c>
      <c r="AV48" s="77">
        <v>0</v>
      </c>
      <c r="AW48" s="77">
        <v>0</v>
      </c>
      <c r="AX48" s="77">
        <v>0</v>
      </c>
      <c r="AY48" s="77">
        <v>0</v>
      </c>
      <c r="AZ48" s="77">
        <v>0</v>
      </c>
      <c r="BA48" s="77">
        <v>0</v>
      </c>
      <c r="BB48" s="77">
        <v>0</v>
      </c>
      <c r="BC48" s="77">
        <v>0</v>
      </c>
      <c r="BD48" s="77">
        <v>0</v>
      </c>
      <c r="BE48" s="77">
        <v>0</v>
      </c>
      <c r="BF48" s="77">
        <v>0</v>
      </c>
      <c r="BG48" s="77">
        <v>0</v>
      </c>
      <c r="BH48" s="77">
        <v>0</v>
      </c>
      <c r="BI48" s="77">
        <v>0</v>
      </c>
      <c r="BJ48" s="77">
        <v>-1</v>
      </c>
      <c r="BK48" s="77">
        <v>1</v>
      </c>
      <c r="BL48" s="25">
        <f t="shared" si="16"/>
        <v>21</v>
      </c>
      <c r="BM48" s="25">
        <f t="shared" si="17"/>
        <v>5</v>
      </c>
      <c r="BN48" s="72">
        <f t="shared" si="18"/>
        <v>31</v>
      </c>
      <c r="BO48" s="1">
        <f t="shared" si="19"/>
        <v>57</v>
      </c>
      <c r="BP48" s="1" t="s">
        <v>230</v>
      </c>
    </row>
    <row r="49" spans="1:71" ht="27.75" customHeight="1">
      <c r="A49" s="45" t="s">
        <v>207</v>
      </c>
      <c r="B49" s="50" t="s">
        <v>70</v>
      </c>
      <c r="C49" s="23" t="s">
        <v>400</v>
      </c>
      <c r="D49" s="1" t="s">
        <v>231</v>
      </c>
      <c r="E49" s="1"/>
      <c r="F49" s="1"/>
      <c r="G49" s="77">
        <v>1</v>
      </c>
      <c r="H49" s="77">
        <v>1</v>
      </c>
      <c r="I49" s="77">
        <v>1</v>
      </c>
      <c r="J49" s="77">
        <v>1</v>
      </c>
      <c r="K49" s="77">
        <v>1</v>
      </c>
      <c r="L49" s="77">
        <v>1</v>
      </c>
      <c r="M49" s="77">
        <v>1</v>
      </c>
      <c r="N49" s="77">
        <v>0</v>
      </c>
      <c r="O49" s="77">
        <v>0</v>
      </c>
      <c r="P49" s="77">
        <v>1</v>
      </c>
      <c r="Q49" s="77">
        <v>1</v>
      </c>
      <c r="R49" s="77">
        <v>1</v>
      </c>
      <c r="S49" s="77">
        <v>1</v>
      </c>
      <c r="T49" s="77">
        <v>1</v>
      </c>
      <c r="U49" s="77">
        <v>1</v>
      </c>
      <c r="V49" s="77">
        <v>1</v>
      </c>
      <c r="W49" s="77">
        <v>0</v>
      </c>
      <c r="X49" s="77">
        <v>1</v>
      </c>
      <c r="Y49" s="77">
        <v>1</v>
      </c>
      <c r="Z49" s="77">
        <v>1</v>
      </c>
      <c r="AA49" s="77">
        <v>1</v>
      </c>
      <c r="AB49" s="77">
        <v>1</v>
      </c>
      <c r="AC49" s="77">
        <v>1</v>
      </c>
      <c r="AD49" s="77">
        <v>1</v>
      </c>
      <c r="AE49" s="77">
        <v>1</v>
      </c>
      <c r="AF49" s="77">
        <v>1</v>
      </c>
      <c r="AG49" s="77">
        <v>1</v>
      </c>
      <c r="AH49" s="77">
        <v>1</v>
      </c>
      <c r="AI49" s="77">
        <v>0</v>
      </c>
      <c r="AJ49" s="77">
        <v>0</v>
      </c>
      <c r="AK49" s="77">
        <v>0</v>
      </c>
      <c r="AL49" s="77">
        <v>0</v>
      </c>
      <c r="AM49" s="77">
        <v>0</v>
      </c>
      <c r="AN49" s="77">
        <v>0</v>
      </c>
      <c r="AO49" s="7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77">
        <v>1</v>
      </c>
      <c r="AV49" s="77">
        <v>0</v>
      </c>
      <c r="AW49" s="77">
        <v>0</v>
      </c>
      <c r="AX49" s="77">
        <v>0</v>
      </c>
      <c r="AY49" s="77">
        <v>0</v>
      </c>
      <c r="AZ49" s="77">
        <v>0</v>
      </c>
      <c r="BA49" s="77">
        <v>0</v>
      </c>
      <c r="BB49" s="77">
        <v>0</v>
      </c>
      <c r="BC49" s="77">
        <v>0</v>
      </c>
      <c r="BD49" s="77">
        <v>0</v>
      </c>
      <c r="BE49" s="77">
        <v>0</v>
      </c>
      <c r="BF49" s="77">
        <v>0</v>
      </c>
      <c r="BG49" s="77">
        <v>0</v>
      </c>
      <c r="BH49" s="77">
        <v>0</v>
      </c>
      <c r="BI49" s="77">
        <v>0</v>
      </c>
      <c r="BJ49" s="77">
        <v>1</v>
      </c>
      <c r="BK49" s="77">
        <v>1</v>
      </c>
      <c r="BL49" s="71">
        <f t="shared" si="16"/>
        <v>28</v>
      </c>
      <c r="BM49" s="25">
        <f t="shared" si="17"/>
        <v>0</v>
      </c>
      <c r="BN49" s="25">
        <f t="shared" si="18"/>
        <v>29</v>
      </c>
      <c r="BO49" s="1">
        <f t="shared" si="19"/>
        <v>57</v>
      </c>
      <c r="BP49" s="1" t="s">
        <v>231</v>
      </c>
      <c r="BQ49" s="1"/>
      <c r="BR49" s="1"/>
    </row>
    <row r="50" spans="1:71" ht="27.75" customHeight="1">
      <c r="A50" s="45" t="s">
        <v>208</v>
      </c>
      <c r="B50" s="50" t="s">
        <v>71</v>
      </c>
      <c r="C50" s="23" t="s">
        <v>401</v>
      </c>
      <c r="D50" s="1" t="s">
        <v>232</v>
      </c>
      <c r="E50" s="1"/>
      <c r="F50" s="1"/>
      <c r="G50" s="77">
        <v>1</v>
      </c>
      <c r="H50" s="77">
        <v>1</v>
      </c>
      <c r="I50" s="77">
        <v>1</v>
      </c>
      <c r="J50" s="77">
        <v>1</v>
      </c>
      <c r="K50" s="77">
        <v>1</v>
      </c>
      <c r="L50" s="77">
        <v>1</v>
      </c>
      <c r="M50" s="77">
        <v>1</v>
      </c>
      <c r="N50" s="77">
        <v>0</v>
      </c>
      <c r="O50" s="77">
        <v>0</v>
      </c>
      <c r="P50" s="77">
        <v>1</v>
      </c>
      <c r="Q50" s="77">
        <v>1</v>
      </c>
      <c r="R50" s="77">
        <v>1</v>
      </c>
      <c r="S50" s="77">
        <v>1</v>
      </c>
      <c r="T50" s="77">
        <v>1</v>
      </c>
      <c r="U50" s="77">
        <v>-1</v>
      </c>
      <c r="V50" s="77">
        <v>1</v>
      </c>
      <c r="W50" s="77">
        <v>0</v>
      </c>
      <c r="X50" s="77">
        <v>1</v>
      </c>
      <c r="Y50" s="77">
        <v>-1</v>
      </c>
      <c r="Z50" s="77">
        <v>1</v>
      </c>
      <c r="AA50" s="77">
        <v>1</v>
      </c>
      <c r="AB50" s="77">
        <v>1</v>
      </c>
      <c r="AC50" s="77">
        <v>1</v>
      </c>
      <c r="AD50" s="77">
        <v>-1</v>
      </c>
      <c r="AE50" s="77">
        <v>1</v>
      </c>
      <c r="AF50" s="77">
        <v>1</v>
      </c>
      <c r="AG50" s="77">
        <v>-1</v>
      </c>
      <c r="AH50" s="77">
        <v>-1</v>
      </c>
      <c r="AI50" s="77">
        <v>0</v>
      </c>
      <c r="AJ50" s="77">
        <v>0</v>
      </c>
      <c r="AK50" s="77">
        <v>0</v>
      </c>
      <c r="AL50" s="77">
        <v>0</v>
      </c>
      <c r="AM50" s="77">
        <v>0</v>
      </c>
      <c r="AN50" s="77">
        <v>0</v>
      </c>
      <c r="AO50" s="77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77">
        <v>1</v>
      </c>
      <c r="AV50" s="77">
        <v>0</v>
      </c>
      <c r="AW50" s="77">
        <v>0</v>
      </c>
      <c r="AX50" s="77">
        <v>0</v>
      </c>
      <c r="AY50" s="77">
        <v>0</v>
      </c>
      <c r="AZ50" s="77">
        <v>0</v>
      </c>
      <c r="BA50" s="77">
        <v>0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77">
        <v>0</v>
      </c>
      <c r="BH50" s="77">
        <v>0</v>
      </c>
      <c r="BI50" s="77">
        <v>0</v>
      </c>
      <c r="BJ50" s="77">
        <v>-1</v>
      </c>
      <c r="BK50" s="77">
        <v>1</v>
      </c>
      <c r="BL50" s="25">
        <f t="shared" si="16"/>
        <v>22</v>
      </c>
      <c r="BM50" s="74">
        <f t="shared" si="17"/>
        <v>6</v>
      </c>
      <c r="BN50" s="25">
        <f t="shared" si="18"/>
        <v>29</v>
      </c>
      <c r="BO50" s="1">
        <f t="shared" si="19"/>
        <v>57</v>
      </c>
      <c r="BP50" s="1" t="s">
        <v>232</v>
      </c>
      <c r="BQ50" s="1"/>
      <c r="BR50" s="1"/>
    </row>
    <row r="51" spans="1:71" ht="27.75" customHeight="1">
      <c r="A51" s="45" t="s">
        <v>209</v>
      </c>
      <c r="B51" s="50" t="s">
        <v>72</v>
      </c>
      <c r="C51" s="23" t="s">
        <v>233</v>
      </c>
      <c r="D51" s="1" t="s">
        <v>234</v>
      </c>
      <c r="E51" s="1"/>
      <c r="F51" s="1"/>
      <c r="G51" s="77">
        <v>1</v>
      </c>
      <c r="H51" s="77">
        <v>1</v>
      </c>
      <c r="I51" s="77">
        <v>1</v>
      </c>
      <c r="J51" s="77">
        <v>1</v>
      </c>
      <c r="K51" s="77">
        <v>1</v>
      </c>
      <c r="L51" s="77">
        <v>1</v>
      </c>
      <c r="M51" s="77">
        <v>1</v>
      </c>
      <c r="N51" s="77">
        <v>0</v>
      </c>
      <c r="O51" s="77">
        <v>0</v>
      </c>
      <c r="P51" s="77">
        <v>1</v>
      </c>
      <c r="Q51" s="77">
        <v>1</v>
      </c>
      <c r="R51" s="77">
        <v>1</v>
      </c>
      <c r="S51" s="77">
        <v>1</v>
      </c>
      <c r="T51" s="77">
        <v>1</v>
      </c>
      <c r="U51" s="77">
        <v>-1</v>
      </c>
      <c r="V51" s="77">
        <v>1</v>
      </c>
      <c r="W51" s="77">
        <v>0</v>
      </c>
      <c r="X51" s="77">
        <v>1</v>
      </c>
      <c r="Y51" s="77">
        <v>-1</v>
      </c>
      <c r="Z51" s="77">
        <v>1</v>
      </c>
      <c r="AA51" s="77">
        <v>1</v>
      </c>
      <c r="AB51" s="77">
        <v>1</v>
      </c>
      <c r="AC51" s="77">
        <v>1</v>
      </c>
      <c r="AD51" s="77">
        <v>-1</v>
      </c>
      <c r="AE51" s="77">
        <v>-1</v>
      </c>
      <c r="AF51" s="77">
        <v>1</v>
      </c>
      <c r="AG51" s="77">
        <v>-1</v>
      </c>
      <c r="AH51" s="77">
        <v>-1</v>
      </c>
      <c r="AI51" s="77">
        <v>0</v>
      </c>
      <c r="AJ51" s="77">
        <v>0</v>
      </c>
      <c r="AK51" s="77">
        <v>0</v>
      </c>
      <c r="AL51" s="77">
        <v>0</v>
      </c>
      <c r="AM51" s="77">
        <v>0</v>
      </c>
      <c r="AN51" s="77">
        <v>0</v>
      </c>
      <c r="AO51" s="77">
        <v>0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77">
        <v>1</v>
      </c>
      <c r="AV51" s="77">
        <v>0</v>
      </c>
      <c r="AW51" s="77">
        <v>0</v>
      </c>
      <c r="AX51" s="77">
        <v>0</v>
      </c>
      <c r="AY51" s="77">
        <v>0</v>
      </c>
      <c r="AZ51" s="77">
        <v>0</v>
      </c>
      <c r="BA51" s="77">
        <v>0</v>
      </c>
      <c r="BB51" s="77">
        <v>0</v>
      </c>
      <c r="BC51" s="77">
        <v>0</v>
      </c>
      <c r="BD51" s="77">
        <v>0</v>
      </c>
      <c r="BE51" s="77">
        <v>0</v>
      </c>
      <c r="BF51" s="77">
        <v>0</v>
      </c>
      <c r="BG51" s="77">
        <v>0</v>
      </c>
      <c r="BH51" s="77">
        <v>0</v>
      </c>
      <c r="BI51" s="77">
        <v>0</v>
      </c>
      <c r="BJ51" s="77">
        <v>-1</v>
      </c>
      <c r="BK51" s="77">
        <v>0</v>
      </c>
      <c r="BL51" s="25">
        <f t="shared" si="16"/>
        <v>20</v>
      </c>
      <c r="BM51" s="25">
        <f t="shared" si="17"/>
        <v>7</v>
      </c>
      <c r="BN51" s="72">
        <f t="shared" si="18"/>
        <v>30</v>
      </c>
      <c r="BO51" s="1">
        <f t="shared" si="19"/>
        <v>57</v>
      </c>
      <c r="BP51" s="1" t="s">
        <v>234</v>
      </c>
      <c r="BQ51" s="1"/>
      <c r="BR51" s="1"/>
    </row>
    <row r="52" spans="1:71" ht="27.75" customHeight="1">
      <c r="A52" s="45" t="s">
        <v>210</v>
      </c>
      <c r="B52" s="16" t="s">
        <v>73</v>
      </c>
      <c r="C52" s="23" t="s">
        <v>235</v>
      </c>
      <c r="D52" s="1" t="s">
        <v>236</v>
      </c>
      <c r="E52" s="1"/>
      <c r="F52" s="1"/>
      <c r="G52" s="77">
        <v>1</v>
      </c>
      <c r="H52" s="77">
        <v>1</v>
      </c>
      <c r="I52" s="77">
        <v>1</v>
      </c>
      <c r="J52" s="77">
        <v>1</v>
      </c>
      <c r="K52" s="77">
        <v>1</v>
      </c>
      <c r="L52" s="77">
        <v>1</v>
      </c>
      <c r="M52" s="77">
        <v>1</v>
      </c>
      <c r="N52" s="77">
        <v>0</v>
      </c>
      <c r="O52" s="77">
        <v>0</v>
      </c>
      <c r="P52" s="77">
        <v>1</v>
      </c>
      <c r="Q52" s="77">
        <v>1</v>
      </c>
      <c r="R52" s="77">
        <v>0</v>
      </c>
      <c r="S52" s="77">
        <v>1</v>
      </c>
      <c r="T52" s="77">
        <v>1</v>
      </c>
      <c r="U52" s="77">
        <v>0</v>
      </c>
      <c r="V52" s="77">
        <v>1</v>
      </c>
      <c r="W52" s="77">
        <v>0</v>
      </c>
      <c r="X52" s="77">
        <v>1</v>
      </c>
      <c r="Y52" s="77">
        <v>0</v>
      </c>
      <c r="Z52" s="77">
        <v>1</v>
      </c>
      <c r="AA52" s="77">
        <v>1</v>
      </c>
      <c r="AB52" s="77">
        <v>1</v>
      </c>
      <c r="AC52" s="77">
        <v>1</v>
      </c>
      <c r="AD52" s="77">
        <v>0</v>
      </c>
      <c r="AE52" s="77">
        <v>-1</v>
      </c>
      <c r="AF52" s="77">
        <v>1</v>
      </c>
      <c r="AG52" s="77">
        <v>-1</v>
      </c>
      <c r="AH52" s="77">
        <v>-1</v>
      </c>
      <c r="AI52" s="77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0</v>
      </c>
      <c r="AO52" s="7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77">
        <v>1</v>
      </c>
      <c r="AV52" s="77">
        <v>0</v>
      </c>
      <c r="AW52" s="77">
        <v>0</v>
      </c>
      <c r="AX52" s="77">
        <v>0</v>
      </c>
      <c r="AY52" s="77">
        <v>0</v>
      </c>
      <c r="AZ52" s="77">
        <v>0</v>
      </c>
      <c r="BA52" s="77">
        <v>0</v>
      </c>
      <c r="BB52" s="77">
        <v>0</v>
      </c>
      <c r="BC52" s="77">
        <v>0</v>
      </c>
      <c r="BD52" s="77">
        <v>0</v>
      </c>
      <c r="BE52" s="77">
        <v>0</v>
      </c>
      <c r="BF52" s="77">
        <v>0</v>
      </c>
      <c r="BG52" s="77">
        <v>0</v>
      </c>
      <c r="BH52" s="77">
        <v>0</v>
      </c>
      <c r="BI52" s="77">
        <v>0</v>
      </c>
      <c r="BJ52" s="77">
        <v>1</v>
      </c>
      <c r="BK52" s="77">
        <v>-1</v>
      </c>
      <c r="BL52" s="25">
        <f t="shared" si="16"/>
        <v>20</v>
      </c>
      <c r="BM52" s="25">
        <f t="shared" si="17"/>
        <v>4</v>
      </c>
      <c r="BN52" s="72">
        <f t="shared" si="18"/>
        <v>33</v>
      </c>
      <c r="BO52" s="1">
        <f t="shared" si="19"/>
        <v>57</v>
      </c>
      <c r="BP52" s="1" t="s">
        <v>236</v>
      </c>
      <c r="BQ52" s="1"/>
      <c r="BR52" s="1"/>
    </row>
    <row r="53" spans="1:71" ht="27.75" customHeight="1">
      <c r="A53" s="45" t="s">
        <v>211</v>
      </c>
      <c r="B53" s="16" t="s">
        <v>74</v>
      </c>
      <c r="C53" s="23" t="s">
        <v>237</v>
      </c>
      <c r="D53" s="1"/>
      <c r="E53" s="1"/>
      <c r="F53" s="1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25"/>
      <c r="BM53" s="25"/>
      <c r="BN53" s="25"/>
      <c r="BO53" s="1"/>
      <c r="BP53" s="1"/>
      <c r="BQ53" s="1"/>
      <c r="BR53" s="1"/>
    </row>
    <row r="54" spans="1:71" ht="27.75" customHeight="1">
      <c r="A54" s="45" t="s">
        <v>212</v>
      </c>
      <c r="B54" s="16" t="s">
        <v>75</v>
      </c>
      <c r="C54" s="23" t="s">
        <v>228</v>
      </c>
      <c r="D54" s="54"/>
      <c r="E54" s="1"/>
      <c r="F54" s="55"/>
      <c r="G54" s="77" t="s">
        <v>14</v>
      </c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25"/>
      <c r="BM54" s="25"/>
      <c r="BN54" s="25"/>
      <c r="BO54" s="1"/>
      <c r="BP54" s="54"/>
      <c r="BQ54" s="1"/>
      <c r="BR54" s="55"/>
    </row>
    <row r="55" spans="1:71" ht="27" customHeight="1">
      <c r="A55" s="45" t="s">
        <v>213</v>
      </c>
      <c r="B55" s="16" t="s">
        <v>76</v>
      </c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25"/>
      <c r="BM55" s="25"/>
      <c r="BN55" s="25"/>
      <c r="BO55" s="1"/>
    </row>
    <row r="56" spans="1:71" ht="27.75" customHeight="1">
      <c r="A56" s="45" t="s">
        <v>214</v>
      </c>
      <c r="B56" s="16" t="s">
        <v>77</v>
      </c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25"/>
      <c r="BM56" s="25"/>
      <c r="BN56" s="25"/>
      <c r="BO56" s="1"/>
    </row>
    <row r="57" spans="1:71" ht="27.75" customHeight="1">
      <c r="A57" s="45" t="s">
        <v>215</v>
      </c>
      <c r="B57" s="50" t="s">
        <v>78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25"/>
      <c r="BM57" s="25"/>
      <c r="BN57" s="25"/>
      <c r="BO57" s="1"/>
    </row>
    <row r="58" spans="1:71" ht="27.75" customHeight="1">
      <c r="A58" s="45" t="s">
        <v>216</v>
      </c>
      <c r="B58" s="16" t="s">
        <v>54</v>
      </c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25"/>
      <c r="BM58" s="25"/>
      <c r="BN58" s="25"/>
      <c r="BO58" s="1"/>
    </row>
    <row r="59" spans="1:71" ht="27.75" customHeight="1">
      <c r="A59" s="45" t="s">
        <v>217</v>
      </c>
      <c r="B59" s="16" t="s">
        <v>55</v>
      </c>
      <c r="D59" s="1"/>
      <c r="E59" s="1"/>
      <c r="F59" s="1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25"/>
      <c r="BM59" s="25"/>
      <c r="BN59" s="25"/>
      <c r="BO59" s="1"/>
    </row>
    <row r="60" spans="1:71" ht="27.75" customHeight="1">
      <c r="A60" s="49" t="s">
        <v>218</v>
      </c>
      <c r="B60" s="51" t="s">
        <v>56</v>
      </c>
      <c r="C60" s="39"/>
      <c r="D60" s="1"/>
      <c r="E60" s="1"/>
      <c r="F60" s="1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25"/>
      <c r="BM60" s="25"/>
      <c r="BN60" s="25"/>
      <c r="BO60" s="1"/>
    </row>
    <row r="61" spans="1:71" s="58" customFormat="1" ht="287.10000000000002" customHeight="1">
      <c r="A61" s="60" t="s">
        <v>206</v>
      </c>
      <c r="G61" s="88" t="str">
        <f>B4</f>
        <v>1.     Art.10.1.respeto a la honra.</v>
      </c>
      <c r="H61" s="89" t="str">
        <f>B5</f>
        <v>2.     Art.10.1.b abstención de contenidos discriminatorios</v>
      </c>
      <c r="I61" s="89" t="str">
        <f>B8</f>
        <v xml:space="preserve">5.     Art.10.2.b Abstenerse de identificaciones que atenten contra dignidad y derechos  </v>
      </c>
      <c r="J61" s="89" t="str">
        <f>B13</f>
        <v>10.  Art 10.3.a,b-22 Información veraz.(Verificación, oportunidad, contextualización y contrastación, precisión, no tergiversación de la información)</v>
      </c>
      <c r="K61" s="89" t="str">
        <f>B14</f>
        <v>11.  Art 10.3.c Abstenerse de obtener información por métodos ilícitos  (Cámara oculta)</v>
      </c>
      <c r="L61" s="89" t="str">
        <f>B15</f>
        <v>12.  Art.10.3.d Evitar el tratamiento morboso de la información</v>
      </c>
      <c r="M61" s="89" t="str">
        <f>B16</f>
        <v>13.  Art. 10.3.e-39 Cláusula de Conciencia</v>
      </c>
      <c r="N61" s="89" t="str">
        <f>B17</f>
        <v>14.  Art.10.3.f-18 Impedir la Censura. Prohibición de censura previa</v>
      </c>
      <c r="O61" s="89" t="str">
        <f>B20</f>
        <v>17.  Art.10.3.i-j Beneficios personales y provecho propio</v>
      </c>
      <c r="P61" s="89" t="str">
        <f>B21</f>
        <v>18.  Art.10.3.k derechos de autor y normas de citas.</v>
      </c>
      <c r="Q61" s="89" t="str">
        <f>B22</f>
        <v>19.  Art.10.4.a-17 Libertad de expresión con responsabilidad</v>
      </c>
      <c r="R61" s="89" t="str">
        <f>B25</f>
        <v>22.  Art. 10.4. d,e,f,g, diferenciación de géneros y funciones periodísticas</v>
      </c>
      <c r="S61" s="89" t="str">
        <f>B27</f>
        <v>24.  Art. 10.4.i Asumir responsabilidades</v>
      </c>
      <c r="T61" s="89" t="str">
        <f>B31</f>
        <v>28.  Art.13.Principio de Participación.</v>
      </c>
      <c r="U61" s="89" t="str">
        <f>B32</f>
        <v>29.  Art.14 Principio de interculturalidad</v>
      </c>
      <c r="V61" s="89" t="str">
        <f>B34</f>
        <v>31.  Art.16 Principio de transparencia</v>
      </c>
      <c r="W61" s="89" t="str">
        <f>B35</f>
        <v>32.  Art. 19, 20, 21 Responsabilidad ulterior, RU Asumida MC, Responsabilidad Solidaria MC</v>
      </c>
      <c r="X61" s="89" t="str">
        <f>B39</f>
        <v>36  Art.29 Libertad de información.</v>
      </c>
      <c r="Y61" s="89" t="str">
        <f>B45</f>
        <v>42.  Art.36 Derecho  a la comunicación intercultural y plurinacional</v>
      </c>
      <c r="Z61" s="89" t="str">
        <f>B47</f>
        <v>44.  Art. 42 Libre ejercicio y profesionalidad.</v>
      </c>
      <c r="AA61" s="89" t="str">
        <f>B50</f>
        <v>47.  Art.71 Información como servicio público responsable y de calidad</v>
      </c>
      <c r="AB61" s="89" t="str">
        <f>B52</f>
        <v>49.  Art.71.2 Sentido crítico</v>
      </c>
      <c r="AC61" s="89" t="str">
        <f>B53</f>
        <v>50.  Art. 71.3 Obediencia a la Constitución, leyes y decisiones legítimas</v>
      </c>
      <c r="AD61" s="89" t="str">
        <f>B54</f>
        <v>51.  Art.71.4 Encuentro y diálogo para resolución de conflictos</v>
      </c>
      <c r="AE61" s="89" t="str">
        <f>B55</f>
        <v>52.  Art.71.5 Paz y Seguridad</v>
      </c>
      <c r="AF61" s="89" t="str">
        <f>B56</f>
        <v>53.  Art.71.6 Denunciar el abuso o uso ilegitimo de los poderes</v>
      </c>
      <c r="AG61" s="89" t="str">
        <f>B58</f>
        <v>55.  Art.71.8 Diálogo unidad e igualdad en la diversidad</v>
      </c>
      <c r="AH61" s="89" t="str">
        <f>B59</f>
        <v xml:space="preserve">56.  Art.71.9 Integración </v>
      </c>
      <c r="AI61" s="90" t="str">
        <f>B6</f>
        <v>3.     Art.10.1.c  respeto a la intimidad</v>
      </c>
      <c r="AJ61" s="90" t="str">
        <f>B7</f>
        <v xml:space="preserve">4.     Art 10.2.a No incitar a NNA  a imitación peligrosa para la salud  </v>
      </c>
      <c r="AK61" s="90" t="str">
        <f>B9</f>
        <v>6.     Art 10.2.c Evitar burlas de discapacidades</v>
      </c>
      <c r="AL61" s="90" t="str">
        <f>B10</f>
        <v>7.     Art 10.2.d Abstenerse de identificar NNA en actos ilícitos</v>
      </c>
      <c r="AM61" s="90" t="str">
        <f>B11</f>
        <v>8.     Art 10.2.e Derecho a la imagen y privacidad adolescentes en conflicto con  ley penal</v>
      </c>
      <c r="AN61" s="90" t="str">
        <f>B12</f>
        <v>9.     Art 10.2.f Contenidos atentatorios contra dignidad adultos mayores</v>
      </c>
      <c r="AO61" s="90" t="str">
        <f>B18</f>
        <v>15.  Art. 10.3.g No aceptar presiones externas</v>
      </c>
      <c r="AP61" s="90" t="str">
        <f>B19</f>
        <v>16.  Art. 10.3.h- 40-  41  reserva de la fuente y secreto profesional</v>
      </c>
      <c r="AQ61" s="90" t="str">
        <f>B23</f>
        <v>20.  Art.10.4.b-23 derecho a la rectificación</v>
      </c>
      <c r="AR61" s="90" t="str">
        <f>B26</f>
        <v>23.  Art.10.4.h No difusión irresponsable con el ambiente</v>
      </c>
      <c r="AS61" s="90" t="str">
        <f>B28</f>
        <v>25.  Art.10.4.j-26 Linchamiento mediático</v>
      </c>
      <c r="AT61" s="90" t="str">
        <f>B29</f>
        <v>26.  Art. 11 Principio de acción afirmativa</v>
      </c>
      <c r="AU61" s="90" t="str">
        <f>B30</f>
        <v>27.  Art.12 Principio de la democratización de la comunicación</v>
      </c>
      <c r="AV61" s="90" t="str">
        <f>B33</f>
        <v>30.  Art. 15 Principio del interés superior de NNA</v>
      </c>
      <c r="AW61" s="90" t="str">
        <f>B36</f>
        <v>33.  Art.24 Derecho de Réplica</v>
      </c>
      <c r="AX61" s="90" t="str">
        <f>B37</f>
        <v>34.  Art 27. Tratamiento equitativo  de la información judicial.</v>
      </c>
      <c r="AY61" s="90" t="str">
        <f>B38</f>
        <v>35.  Art28. Obligación de entregar copias de Programas o impresos</v>
      </c>
      <c r="AZ61" s="90" t="str">
        <f>B40</f>
        <v xml:space="preserve">37.  Art. 30 Información de circulación restringida </v>
      </c>
      <c r="BA61" s="90" t="str">
        <f>B41</f>
        <v>38.  Art. 31 Derecho de protección a la comunicación personal</v>
      </c>
      <c r="BB61" s="90" t="str">
        <f>B42</f>
        <v xml:space="preserve">39.  Art. 32 Protección integral de NNA </v>
      </c>
      <c r="BC61" s="90" t="str">
        <f>B43</f>
        <v>40.  Art. 33, 34 Derecho a crear MC, Derecho  de acceso a Frecuencias</v>
      </c>
      <c r="BD61" s="90" t="str">
        <f>B44</f>
        <v>41.  Art. 35 Derecho de acceso universal a Tics</v>
      </c>
      <c r="BE61" s="90" t="str">
        <f>B46</f>
        <v>43.  Art.37 Derecho de las  personas con discapacidad  al acceso a la comunicación.</v>
      </c>
      <c r="BF61" s="90" t="str">
        <f>B48</f>
        <v>45.  Art. 43 Composición laboral equitativa y paritaria en MC nacional.</v>
      </c>
      <c r="BG61" s="90" t="str">
        <f>B49</f>
        <v>46.  Art. 44.Derechos laborales de trabajadores de MC.</v>
      </c>
      <c r="BH61" s="90" t="str">
        <f>B57</f>
        <v>54.  Aqrt.71.7 Impedir la publicidad engañosa y que atente a derechos</v>
      </c>
      <c r="BI61" s="90" t="str">
        <f>B60</f>
        <v>57.  Art. 71.10 Edu-comunicación.</v>
      </c>
      <c r="BJ61" s="91" t="str">
        <f>B24</f>
        <v>21.  Art.10.4.c presunción de inocencia</v>
      </c>
      <c r="BK61" s="91" t="str">
        <f>B51</f>
        <v>48.  Art. 71.1 Respetar y promover derechos.</v>
      </c>
      <c r="BL61" s="69">
        <f>SUM(BL3:BL60)/38</f>
        <v>25.657894736842106</v>
      </c>
      <c r="BM61" s="69">
        <f>SUM(BM3:BM60)/38</f>
        <v>1.631578947368421</v>
      </c>
      <c r="BN61" s="69">
        <f>SUM(BN3:BN60)/38</f>
        <v>29.710526315789473</v>
      </c>
      <c r="BO61" s="61"/>
    </row>
    <row r="62" spans="1:71">
      <c r="A62" s="45"/>
      <c r="B62" s="62" t="s">
        <v>241</v>
      </c>
      <c r="C62" s="41"/>
      <c r="D62" s="41"/>
      <c r="E62" s="41"/>
      <c r="F62" s="66" t="s">
        <v>241</v>
      </c>
      <c r="G62" s="92">
        <f t="shared" ref="G62:AI62" si="20">COUNTIF(G3:G60,"&gt;"&amp;0)</f>
        <v>37</v>
      </c>
      <c r="H62" s="92">
        <f t="shared" si="20"/>
        <v>37</v>
      </c>
      <c r="I62" s="92">
        <f t="shared" si="20"/>
        <v>36</v>
      </c>
      <c r="J62" s="92">
        <f t="shared" si="20"/>
        <v>36</v>
      </c>
      <c r="K62" s="92">
        <f t="shared" si="20"/>
        <v>37</v>
      </c>
      <c r="L62" s="92">
        <f t="shared" si="20"/>
        <v>37</v>
      </c>
      <c r="M62" s="105">
        <f t="shared" si="20"/>
        <v>38</v>
      </c>
      <c r="N62" s="92">
        <f t="shared" si="20"/>
        <v>33</v>
      </c>
      <c r="O62" s="92">
        <f t="shared" si="20"/>
        <v>23</v>
      </c>
      <c r="P62" s="92">
        <f t="shared" si="20"/>
        <v>37</v>
      </c>
      <c r="Q62" s="92">
        <f t="shared" si="20"/>
        <v>36</v>
      </c>
      <c r="R62" s="92">
        <f t="shared" si="20"/>
        <v>34</v>
      </c>
      <c r="S62" s="105">
        <f t="shared" si="20"/>
        <v>38</v>
      </c>
      <c r="T62" s="92">
        <f t="shared" si="20"/>
        <v>36</v>
      </c>
      <c r="U62" s="92">
        <f t="shared" si="20"/>
        <v>17</v>
      </c>
      <c r="V62" s="105">
        <f t="shared" si="20"/>
        <v>38</v>
      </c>
      <c r="W62" s="92">
        <f t="shared" si="20"/>
        <v>33</v>
      </c>
      <c r="X62" s="105">
        <f t="shared" si="20"/>
        <v>38</v>
      </c>
      <c r="Y62" s="92">
        <f t="shared" si="20"/>
        <v>19</v>
      </c>
      <c r="Z62" s="105">
        <f t="shared" si="20"/>
        <v>38</v>
      </c>
      <c r="AA62" s="92">
        <f t="shared" si="20"/>
        <v>36</v>
      </c>
      <c r="AB62" s="92">
        <f t="shared" si="20"/>
        <v>35</v>
      </c>
      <c r="AC62" s="92">
        <f t="shared" si="20"/>
        <v>32</v>
      </c>
      <c r="AD62" s="92">
        <f t="shared" si="20"/>
        <v>17</v>
      </c>
      <c r="AE62" s="92">
        <f t="shared" si="20"/>
        <v>26</v>
      </c>
      <c r="AF62" s="92">
        <f t="shared" si="20"/>
        <v>27</v>
      </c>
      <c r="AG62" s="92">
        <f t="shared" si="20"/>
        <v>20</v>
      </c>
      <c r="AH62" s="92">
        <f t="shared" si="20"/>
        <v>22</v>
      </c>
      <c r="AI62" s="92">
        <f t="shared" si="20"/>
        <v>0</v>
      </c>
      <c r="AJ62" s="92" t="s">
        <v>14</v>
      </c>
      <c r="AK62" s="92">
        <f t="shared" ref="AK62:BK62" si="21">COUNTIF(AK3:AK60,"&gt;"&amp;0)</f>
        <v>0</v>
      </c>
      <c r="AL62" s="92">
        <f t="shared" si="21"/>
        <v>0</v>
      </c>
      <c r="AM62" s="92">
        <f t="shared" si="21"/>
        <v>0</v>
      </c>
      <c r="AN62" s="92">
        <f t="shared" si="21"/>
        <v>0</v>
      </c>
      <c r="AO62" s="92">
        <f t="shared" si="21"/>
        <v>5</v>
      </c>
      <c r="AP62" s="92">
        <f t="shared" si="21"/>
        <v>1</v>
      </c>
      <c r="AQ62" s="92">
        <f t="shared" si="21"/>
        <v>0</v>
      </c>
      <c r="AR62" s="92">
        <f t="shared" si="21"/>
        <v>0</v>
      </c>
      <c r="AS62" s="92">
        <f t="shared" si="21"/>
        <v>4</v>
      </c>
      <c r="AT62" s="92">
        <f t="shared" si="21"/>
        <v>0</v>
      </c>
      <c r="AU62" s="92">
        <f t="shared" si="21"/>
        <v>5</v>
      </c>
      <c r="AV62" s="92">
        <f t="shared" si="21"/>
        <v>4</v>
      </c>
      <c r="AW62" s="92">
        <f t="shared" si="21"/>
        <v>0</v>
      </c>
      <c r="AX62" s="92">
        <f t="shared" si="21"/>
        <v>4</v>
      </c>
      <c r="AY62" s="92">
        <f t="shared" si="21"/>
        <v>4</v>
      </c>
      <c r="AZ62" s="92">
        <f t="shared" si="21"/>
        <v>15</v>
      </c>
      <c r="BA62" s="92">
        <f t="shared" si="21"/>
        <v>4</v>
      </c>
      <c r="BB62" s="92">
        <f t="shared" si="21"/>
        <v>1</v>
      </c>
      <c r="BC62" s="92">
        <f t="shared" si="21"/>
        <v>1</v>
      </c>
      <c r="BD62" s="92">
        <f t="shared" si="21"/>
        <v>0</v>
      </c>
      <c r="BE62" s="92">
        <f t="shared" si="21"/>
        <v>1</v>
      </c>
      <c r="BF62" s="92">
        <f t="shared" si="21"/>
        <v>0</v>
      </c>
      <c r="BG62" s="92">
        <f t="shared" si="21"/>
        <v>0</v>
      </c>
      <c r="BH62" s="92">
        <f t="shared" si="21"/>
        <v>1</v>
      </c>
      <c r="BI62" s="92">
        <f t="shared" si="21"/>
        <v>1</v>
      </c>
      <c r="BJ62" s="92">
        <f t="shared" si="21"/>
        <v>10</v>
      </c>
      <c r="BK62" s="92">
        <f t="shared" si="21"/>
        <v>21</v>
      </c>
      <c r="BL62" s="70">
        <f>SUM(G62:BK62)/57</f>
        <v>17.105263157894736</v>
      </c>
      <c r="BM62" s="169" t="s">
        <v>248</v>
      </c>
      <c r="BN62" s="169"/>
      <c r="BO62" s="41"/>
    </row>
    <row r="63" spans="1:71">
      <c r="A63" s="45"/>
      <c r="B63" s="62" t="s">
        <v>242</v>
      </c>
      <c r="C63" s="41"/>
      <c r="D63" s="41"/>
      <c r="E63" s="41"/>
      <c r="F63" s="68" t="s">
        <v>242</v>
      </c>
      <c r="G63" s="92">
        <f t="shared" ref="G63:AL63" si="22">COUNTIF(G3:G60,"&lt;"&amp;0)</f>
        <v>1</v>
      </c>
      <c r="H63" s="92">
        <f t="shared" si="22"/>
        <v>1</v>
      </c>
      <c r="I63" s="92">
        <f t="shared" si="22"/>
        <v>1</v>
      </c>
      <c r="J63" s="92">
        <f t="shared" si="22"/>
        <v>2</v>
      </c>
      <c r="K63" s="92">
        <f t="shared" si="22"/>
        <v>0</v>
      </c>
      <c r="L63" s="92">
        <f t="shared" si="22"/>
        <v>1</v>
      </c>
      <c r="M63" s="92">
        <f t="shared" si="22"/>
        <v>0</v>
      </c>
      <c r="N63" s="92">
        <f t="shared" si="22"/>
        <v>0</v>
      </c>
      <c r="O63" s="92">
        <f t="shared" si="22"/>
        <v>0</v>
      </c>
      <c r="P63" s="92">
        <f t="shared" si="22"/>
        <v>0</v>
      </c>
      <c r="Q63" s="92">
        <f t="shared" si="22"/>
        <v>2</v>
      </c>
      <c r="R63" s="92">
        <f t="shared" si="22"/>
        <v>2</v>
      </c>
      <c r="S63" s="92">
        <f t="shared" si="22"/>
        <v>0</v>
      </c>
      <c r="T63" s="92">
        <f t="shared" si="22"/>
        <v>2</v>
      </c>
      <c r="U63" s="92">
        <f t="shared" si="22"/>
        <v>4</v>
      </c>
      <c r="V63" s="92">
        <f t="shared" si="22"/>
        <v>0</v>
      </c>
      <c r="W63" s="92">
        <f t="shared" si="22"/>
        <v>0</v>
      </c>
      <c r="X63" s="92">
        <f t="shared" si="22"/>
        <v>0</v>
      </c>
      <c r="Y63" s="92">
        <f t="shared" si="22"/>
        <v>5</v>
      </c>
      <c r="Z63" s="92">
        <f t="shared" si="22"/>
        <v>0</v>
      </c>
      <c r="AA63" s="92">
        <f t="shared" si="22"/>
        <v>1</v>
      </c>
      <c r="AB63" s="92">
        <f t="shared" si="22"/>
        <v>0</v>
      </c>
      <c r="AC63" s="92">
        <f t="shared" si="22"/>
        <v>1</v>
      </c>
      <c r="AD63" s="92">
        <f t="shared" si="22"/>
        <v>4</v>
      </c>
      <c r="AE63" s="92">
        <f t="shared" si="22"/>
        <v>5</v>
      </c>
      <c r="AF63" s="92">
        <f t="shared" si="22"/>
        <v>0</v>
      </c>
      <c r="AG63" s="92">
        <f t="shared" si="22"/>
        <v>5</v>
      </c>
      <c r="AH63" s="92">
        <f t="shared" si="22"/>
        <v>4</v>
      </c>
      <c r="AI63" s="92">
        <f t="shared" si="22"/>
        <v>0</v>
      </c>
      <c r="AJ63" s="92">
        <f t="shared" si="22"/>
        <v>0</v>
      </c>
      <c r="AK63" s="92">
        <f t="shared" si="22"/>
        <v>0</v>
      </c>
      <c r="AL63" s="92">
        <f t="shared" si="22"/>
        <v>0</v>
      </c>
      <c r="AM63" s="92">
        <f t="shared" ref="AM63:BK63" si="23">COUNTIF(AM3:AM60,"&lt;"&amp;0)</f>
        <v>0</v>
      </c>
      <c r="AN63" s="92">
        <f t="shared" si="23"/>
        <v>0</v>
      </c>
      <c r="AO63" s="92">
        <f t="shared" si="23"/>
        <v>1</v>
      </c>
      <c r="AP63" s="92">
        <f t="shared" si="23"/>
        <v>1</v>
      </c>
      <c r="AQ63" s="92">
        <f t="shared" si="23"/>
        <v>0</v>
      </c>
      <c r="AR63" s="92">
        <f t="shared" si="23"/>
        <v>0</v>
      </c>
      <c r="AS63" s="92">
        <f t="shared" si="23"/>
        <v>0</v>
      </c>
      <c r="AT63" s="92">
        <f t="shared" si="23"/>
        <v>0</v>
      </c>
      <c r="AU63" s="92">
        <f t="shared" si="23"/>
        <v>0</v>
      </c>
      <c r="AV63" s="92">
        <f t="shared" si="23"/>
        <v>0</v>
      </c>
      <c r="AW63" s="92">
        <f t="shared" si="23"/>
        <v>0</v>
      </c>
      <c r="AX63" s="92">
        <f t="shared" si="23"/>
        <v>0</v>
      </c>
      <c r="AY63" s="92">
        <f t="shared" si="23"/>
        <v>0</v>
      </c>
      <c r="AZ63" s="92">
        <f t="shared" si="23"/>
        <v>0</v>
      </c>
      <c r="BA63" s="92">
        <f t="shared" si="23"/>
        <v>0</v>
      </c>
      <c r="BB63" s="92">
        <f t="shared" si="23"/>
        <v>0</v>
      </c>
      <c r="BC63" s="92">
        <f t="shared" si="23"/>
        <v>0</v>
      </c>
      <c r="BD63" s="92">
        <f t="shared" si="23"/>
        <v>0</v>
      </c>
      <c r="BE63" s="92">
        <f t="shared" si="23"/>
        <v>0</v>
      </c>
      <c r="BF63" s="92">
        <f t="shared" si="23"/>
        <v>1</v>
      </c>
      <c r="BG63" s="92">
        <f t="shared" si="23"/>
        <v>0</v>
      </c>
      <c r="BH63" s="92">
        <f t="shared" si="23"/>
        <v>0</v>
      </c>
      <c r="BI63" s="92">
        <f t="shared" si="23"/>
        <v>0</v>
      </c>
      <c r="BJ63" s="92">
        <f t="shared" si="23"/>
        <v>8</v>
      </c>
      <c r="BK63" s="92">
        <f t="shared" si="23"/>
        <v>10</v>
      </c>
      <c r="BL63" s="70">
        <f>SUM(G63:BK63)/57</f>
        <v>1.0877192982456141</v>
      </c>
      <c r="BM63" s="169"/>
      <c r="BN63" s="169"/>
      <c r="BO63" s="41"/>
    </row>
    <row r="64" spans="1:71">
      <c r="A64" s="45"/>
      <c r="B64" s="62" t="s">
        <v>243</v>
      </c>
      <c r="C64" s="41"/>
      <c r="D64" s="41"/>
      <c r="E64" s="41"/>
      <c r="F64" s="67" t="s">
        <v>243</v>
      </c>
      <c r="G64" s="92">
        <f t="shared" ref="G64:AL64" si="24">COUNTIF(G3:G60,"="&amp;0)</f>
        <v>0</v>
      </c>
      <c r="H64" s="92">
        <f t="shared" si="24"/>
        <v>0</v>
      </c>
      <c r="I64" s="92">
        <f t="shared" si="24"/>
        <v>1</v>
      </c>
      <c r="J64" s="92">
        <f t="shared" si="24"/>
        <v>0</v>
      </c>
      <c r="K64" s="92">
        <f t="shared" si="24"/>
        <v>1</v>
      </c>
      <c r="L64" s="92">
        <f t="shared" si="24"/>
        <v>0</v>
      </c>
      <c r="M64" s="92">
        <f t="shared" si="24"/>
        <v>0</v>
      </c>
      <c r="N64" s="92">
        <f t="shared" si="24"/>
        <v>5</v>
      </c>
      <c r="O64" s="92">
        <f t="shared" si="24"/>
        <v>15</v>
      </c>
      <c r="P64" s="92">
        <f t="shared" si="24"/>
        <v>1</v>
      </c>
      <c r="Q64" s="92">
        <f t="shared" si="24"/>
        <v>0</v>
      </c>
      <c r="R64" s="92">
        <f t="shared" si="24"/>
        <v>2</v>
      </c>
      <c r="S64" s="92">
        <f t="shared" si="24"/>
        <v>0</v>
      </c>
      <c r="T64" s="92">
        <f t="shared" si="24"/>
        <v>0</v>
      </c>
      <c r="U64" s="92">
        <f t="shared" si="24"/>
        <v>17</v>
      </c>
      <c r="V64" s="92">
        <f t="shared" si="24"/>
        <v>0</v>
      </c>
      <c r="W64" s="92">
        <f t="shared" si="24"/>
        <v>5</v>
      </c>
      <c r="X64" s="92">
        <f t="shared" si="24"/>
        <v>0</v>
      </c>
      <c r="Y64" s="92">
        <f t="shared" si="24"/>
        <v>14</v>
      </c>
      <c r="Z64" s="92">
        <f t="shared" si="24"/>
        <v>0</v>
      </c>
      <c r="AA64" s="92">
        <f t="shared" si="24"/>
        <v>1</v>
      </c>
      <c r="AB64" s="92">
        <f t="shared" si="24"/>
        <v>3</v>
      </c>
      <c r="AC64" s="92">
        <f t="shared" si="24"/>
        <v>5</v>
      </c>
      <c r="AD64" s="92">
        <f t="shared" si="24"/>
        <v>17</v>
      </c>
      <c r="AE64" s="92">
        <f t="shared" si="24"/>
        <v>7</v>
      </c>
      <c r="AF64" s="92">
        <f t="shared" si="24"/>
        <v>11</v>
      </c>
      <c r="AG64" s="92">
        <f t="shared" si="24"/>
        <v>13</v>
      </c>
      <c r="AH64" s="92">
        <f t="shared" si="24"/>
        <v>12</v>
      </c>
      <c r="AI64" s="106">
        <f t="shared" si="24"/>
        <v>38</v>
      </c>
      <c r="AJ64" s="106">
        <f t="shared" si="24"/>
        <v>38</v>
      </c>
      <c r="AK64" s="106">
        <f t="shared" si="24"/>
        <v>38</v>
      </c>
      <c r="AL64" s="106">
        <f t="shared" si="24"/>
        <v>38</v>
      </c>
      <c r="AM64" s="106">
        <f t="shared" ref="AM64:BK64" si="25">COUNTIF(AM3:AM60,"="&amp;0)</f>
        <v>38</v>
      </c>
      <c r="AN64" s="106">
        <f t="shared" si="25"/>
        <v>38</v>
      </c>
      <c r="AO64" s="92">
        <f t="shared" si="25"/>
        <v>32</v>
      </c>
      <c r="AP64" s="92">
        <f t="shared" si="25"/>
        <v>36</v>
      </c>
      <c r="AQ64" s="106">
        <f t="shared" si="25"/>
        <v>38</v>
      </c>
      <c r="AR64" s="106">
        <f t="shared" si="25"/>
        <v>38</v>
      </c>
      <c r="AS64" s="92">
        <f t="shared" si="25"/>
        <v>34</v>
      </c>
      <c r="AT64" s="106">
        <f t="shared" si="25"/>
        <v>38</v>
      </c>
      <c r="AU64" s="92">
        <f t="shared" si="25"/>
        <v>33</v>
      </c>
      <c r="AV64" s="92">
        <f t="shared" si="25"/>
        <v>34</v>
      </c>
      <c r="AW64" s="106">
        <f t="shared" si="25"/>
        <v>38</v>
      </c>
      <c r="AX64" s="92">
        <f t="shared" si="25"/>
        <v>34</v>
      </c>
      <c r="AY64" s="92">
        <f t="shared" si="25"/>
        <v>34</v>
      </c>
      <c r="AZ64" s="92">
        <f t="shared" si="25"/>
        <v>23</v>
      </c>
      <c r="BA64" s="92">
        <f t="shared" si="25"/>
        <v>34</v>
      </c>
      <c r="BB64" s="92">
        <f t="shared" si="25"/>
        <v>37</v>
      </c>
      <c r="BC64" s="92">
        <f t="shared" si="25"/>
        <v>37</v>
      </c>
      <c r="BD64" s="106">
        <f t="shared" si="25"/>
        <v>38</v>
      </c>
      <c r="BE64" s="92">
        <f t="shared" si="25"/>
        <v>37</v>
      </c>
      <c r="BF64" s="92">
        <f t="shared" si="25"/>
        <v>37</v>
      </c>
      <c r="BG64" s="106">
        <f t="shared" si="25"/>
        <v>38</v>
      </c>
      <c r="BH64" s="92">
        <f t="shared" si="25"/>
        <v>37</v>
      </c>
      <c r="BI64" s="92">
        <f t="shared" si="25"/>
        <v>37</v>
      </c>
      <c r="BJ64" s="92">
        <f t="shared" si="25"/>
        <v>20</v>
      </c>
      <c r="BK64" s="92">
        <f t="shared" si="25"/>
        <v>7</v>
      </c>
      <c r="BL64" s="70">
        <f>SUM(G64:BK64)/57</f>
        <v>19.807017543859651</v>
      </c>
      <c r="BM64" s="169"/>
      <c r="BN64" s="169"/>
      <c r="BO64" s="41"/>
    </row>
    <row r="65" spans="1:71" s="65" customFormat="1">
      <c r="A65" s="45"/>
      <c r="B65" s="63" t="s">
        <v>244</v>
      </c>
      <c r="C65" s="46"/>
      <c r="D65" s="46"/>
      <c r="E65" s="46"/>
      <c r="F65" s="6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63"/>
      <c r="BM65" s="64"/>
      <c r="BN65" s="46"/>
      <c r="BO65" s="46"/>
    </row>
    <row r="66" spans="1:71">
      <c r="A66" s="45"/>
      <c r="B66" s="42"/>
      <c r="C66" s="41"/>
      <c r="D66" s="41"/>
      <c r="E66" s="41"/>
      <c r="F66" s="62" t="s">
        <v>245</v>
      </c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41"/>
      <c r="BM66" s="16"/>
      <c r="BN66" s="41"/>
      <c r="BO66" s="41"/>
    </row>
    <row r="67" spans="1:71">
      <c r="A67" s="45"/>
      <c r="B67" s="42"/>
      <c r="C67" s="41"/>
      <c r="D67" s="41"/>
      <c r="E67" s="41"/>
      <c r="F67" s="41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41"/>
      <c r="BM67" s="16"/>
      <c r="BN67" s="41"/>
      <c r="BO67" s="41"/>
    </row>
    <row r="68" spans="1:71">
      <c r="A68" s="45"/>
      <c r="B68" s="42"/>
      <c r="C68" s="41"/>
      <c r="D68" s="41"/>
      <c r="E68" s="41"/>
      <c r="F68" s="41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41"/>
      <c r="BM68" s="16"/>
      <c r="BN68" s="41"/>
      <c r="BO68" s="41"/>
    </row>
    <row r="69" spans="1:71">
      <c r="A69" s="41"/>
      <c r="B69" s="41"/>
      <c r="C69" s="41"/>
      <c r="D69" s="41"/>
      <c r="E69" s="41"/>
      <c r="F69" s="41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41"/>
      <c r="BM69" s="41"/>
      <c r="BN69" s="41"/>
      <c r="BO69" s="41"/>
    </row>
    <row r="70" spans="1:71">
      <c r="A70" s="41"/>
      <c r="B70" s="41"/>
      <c r="C70" s="41"/>
      <c r="D70" s="41"/>
      <c r="E70" s="41"/>
      <c r="F70" s="41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41"/>
      <c r="BM70" s="41"/>
      <c r="BN70" s="41"/>
      <c r="BO70" s="41"/>
    </row>
    <row r="71" spans="1:71">
      <c r="A71" s="41"/>
      <c r="B71" s="41"/>
      <c r="C71" s="41"/>
      <c r="D71" s="41"/>
      <c r="E71" s="41"/>
      <c r="F71" s="41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41"/>
      <c r="BM71" s="41"/>
      <c r="BN71" s="41"/>
      <c r="BO71" s="41"/>
    </row>
    <row r="72" spans="1:71">
      <c r="A72" s="41"/>
      <c r="B72" s="41"/>
      <c r="C72" s="41"/>
      <c r="D72" s="41"/>
      <c r="E72" s="41"/>
      <c r="F72" s="41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41"/>
      <c r="BM72" s="41"/>
      <c r="BN72" s="41"/>
      <c r="BO72" s="41"/>
    </row>
    <row r="73" spans="1:71">
      <c r="A73" s="41"/>
      <c r="B73" s="41"/>
      <c r="C73" s="41"/>
      <c r="D73" s="41"/>
      <c r="E73" s="41"/>
      <c r="F73" s="41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41"/>
      <c r="BM73" s="41"/>
      <c r="BN73" s="41"/>
      <c r="BO73" s="41"/>
    </row>
    <row r="74" spans="1:71">
      <c r="A74" s="41"/>
      <c r="B74" s="41"/>
      <c r="C74" s="41"/>
      <c r="D74" s="41"/>
      <c r="E74" s="41"/>
      <c r="F74" s="41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41"/>
      <c r="BM74" s="41"/>
      <c r="BN74" s="41"/>
      <c r="BO74" s="41"/>
    </row>
    <row r="75" spans="1:71">
      <c r="A75" s="41"/>
      <c r="B75" s="41"/>
      <c r="C75" s="41"/>
      <c r="D75" s="41"/>
      <c r="E75" s="41"/>
      <c r="F75" s="41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41"/>
      <c r="BM75" s="41"/>
      <c r="BN75" s="41"/>
      <c r="BO75" s="41"/>
    </row>
    <row r="76" spans="1:71">
      <c r="A76" s="41"/>
      <c r="B76" s="41"/>
      <c r="C76" s="41"/>
      <c r="D76" s="41"/>
      <c r="E76" s="41"/>
      <c r="F76" s="41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41"/>
      <c r="BM76" s="41"/>
      <c r="BN76" s="41"/>
      <c r="BO76" s="41"/>
    </row>
    <row r="77" spans="1:71">
      <c r="A77" s="41"/>
      <c r="B77" s="41"/>
      <c r="C77" s="41"/>
      <c r="D77" s="41"/>
      <c r="E77" s="41"/>
      <c r="F77" s="41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41"/>
      <c r="BM77" s="41"/>
      <c r="BN77" s="41"/>
      <c r="BO77" s="41"/>
    </row>
    <row r="78" spans="1:71">
      <c r="A78" s="41"/>
      <c r="B78" s="41"/>
      <c r="C78" s="41"/>
      <c r="D78" s="41"/>
      <c r="E78" s="41"/>
      <c r="F78" s="41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41"/>
      <c r="BM78" s="41"/>
      <c r="BN78" s="41"/>
      <c r="BO78" s="41"/>
    </row>
    <row r="79" spans="1:71">
      <c r="A79" s="41"/>
      <c r="B79" s="41"/>
      <c r="C79" s="41"/>
      <c r="D79" s="41"/>
      <c r="E79" s="41"/>
      <c r="F79" s="41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41"/>
      <c r="BM79" s="41"/>
      <c r="BN79" s="41"/>
      <c r="BO79" s="41"/>
    </row>
    <row r="80" spans="1:71">
      <c r="A80" s="41"/>
      <c r="B80" s="41"/>
      <c r="C80" s="41"/>
      <c r="D80" s="41"/>
      <c r="E80" s="41"/>
      <c r="F80" s="41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41"/>
      <c r="BM80" s="41"/>
      <c r="BN80" s="41"/>
      <c r="BO80" s="41"/>
    </row>
    <row r="81" spans="1:71">
      <c r="A81" s="41"/>
      <c r="B81" s="41"/>
      <c r="C81" s="41"/>
      <c r="D81" s="41"/>
      <c r="E81" s="41"/>
      <c r="F81" s="41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41"/>
      <c r="BM81" s="41"/>
      <c r="BN81" s="41"/>
      <c r="BO81" s="41"/>
    </row>
    <row r="82" spans="1:71">
      <c r="A82" s="41"/>
      <c r="B82" s="41"/>
      <c r="C82" s="41"/>
      <c r="D82" s="41"/>
      <c r="E82" s="41"/>
      <c r="F82" s="41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41"/>
      <c r="BM82" s="41"/>
      <c r="BN82" s="41"/>
      <c r="BO82" s="41"/>
    </row>
    <row r="83" spans="1:71">
      <c r="A83" s="41"/>
      <c r="B83" s="41"/>
      <c r="C83" s="41"/>
      <c r="D83" s="41"/>
      <c r="E83" s="41"/>
      <c r="F83" s="41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41"/>
      <c r="BM83" s="41"/>
      <c r="BN83" s="41"/>
      <c r="BO83" s="41"/>
    </row>
    <row r="84" spans="1:71">
      <c r="A84" s="41"/>
      <c r="B84" s="41"/>
      <c r="C84" s="41"/>
      <c r="D84" s="41"/>
      <c r="E84" s="41"/>
      <c r="F84" s="41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41"/>
      <c r="BM84" s="41"/>
      <c r="BN84" s="41"/>
      <c r="BO84" s="41"/>
    </row>
    <row r="85" spans="1:71" ht="23.25">
      <c r="A85" s="41"/>
      <c r="B85" s="41"/>
      <c r="C85" s="43"/>
      <c r="D85" s="41"/>
      <c r="E85" s="41"/>
      <c r="F85" s="41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41"/>
      <c r="BM85" s="41"/>
      <c r="BN85" s="41"/>
      <c r="BO85" s="41"/>
    </row>
    <row r="86" spans="1:71">
      <c r="A86" s="41"/>
      <c r="B86" s="41"/>
      <c r="C86" s="44"/>
      <c r="D86" s="41"/>
      <c r="E86" s="41"/>
      <c r="F86" s="41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41"/>
      <c r="BM86" s="41"/>
      <c r="BN86" s="41"/>
      <c r="BO86" s="41"/>
    </row>
    <row r="87" spans="1:71">
      <c r="A87" s="41"/>
      <c r="B87" s="41"/>
      <c r="C87" s="41"/>
      <c r="D87" s="41"/>
      <c r="E87" s="41"/>
      <c r="F87" s="41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41"/>
      <c r="BM87" s="41"/>
      <c r="BN87" s="41"/>
      <c r="BO87" s="41"/>
    </row>
    <row r="88" spans="1:71">
      <c r="B88" s="10"/>
      <c r="C88" s="10"/>
      <c r="D88" s="10"/>
      <c r="E88" s="10"/>
      <c r="F88" s="10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BJ88" s="94"/>
    </row>
    <row r="89" spans="1:71">
      <c r="B89" s="10"/>
      <c r="C89" s="10"/>
      <c r="D89" s="10"/>
      <c r="E89" s="10"/>
      <c r="F89" s="10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BJ89" s="94"/>
    </row>
    <row r="90" spans="1:71">
      <c r="B90" s="10"/>
      <c r="C90" s="10"/>
      <c r="D90" s="10"/>
      <c r="E90" s="10"/>
      <c r="F90" s="10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BJ90" s="94"/>
    </row>
    <row r="91" spans="1:71">
      <c r="B91" s="10"/>
      <c r="C91" s="10"/>
      <c r="D91" s="10"/>
      <c r="E91" s="10"/>
      <c r="F91" s="10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BJ91" s="94"/>
    </row>
    <row r="92" spans="1:71">
      <c r="B92" s="10"/>
      <c r="C92" s="10"/>
      <c r="D92" s="10"/>
      <c r="E92" s="10"/>
      <c r="F92" s="10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BJ92" s="94"/>
    </row>
    <row r="93" spans="1:71">
      <c r="A93" s="41"/>
      <c r="B93" s="41"/>
      <c r="C93" s="10"/>
      <c r="D93" s="10"/>
      <c r="E93" s="10"/>
      <c r="F93" s="10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BJ93" s="94"/>
    </row>
    <row r="94" spans="1:71">
      <c r="A94" s="41"/>
      <c r="B94" s="41"/>
      <c r="C94" s="10"/>
      <c r="D94" s="10"/>
      <c r="E94" s="10"/>
      <c r="F94" s="10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BJ94" s="94"/>
    </row>
    <row r="95" spans="1:71">
      <c r="A95" s="41"/>
      <c r="B95" s="41"/>
      <c r="C95" s="10"/>
      <c r="D95" s="10"/>
      <c r="E95" s="10"/>
      <c r="F95" s="10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BJ95" s="94"/>
    </row>
    <row r="96" spans="1:71">
      <c r="A96" s="41"/>
      <c r="B96" s="41"/>
      <c r="C96" s="10"/>
      <c r="D96" s="10"/>
      <c r="E96" s="10"/>
      <c r="F96" s="10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BJ96" s="94"/>
    </row>
    <row r="97" spans="1:71">
      <c r="A97" s="41"/>
      <c r="B97" s="41"/>
    </row>
    <row r="98" spans="1:71">
      <c r="A98" s="41"/>
      <c r="B98" s="41"/>
    </row>
    <row r="99" spans="1:71">
      <c r="A99" s="41"/>
      <c r="B99" s="41"/>
    </row>
    <row r="100" spans="1:71">
      <c r="A100" s="41"/>
      <c r="B100" s="41"/>
    </row>
    <row r="101" spans="1:71">
      <c r="A101" s="41"/>
      <c r="B101" s="41"/>
    </row>
    <row r="102" spans="1:71">
      <c r="A102" s="41"/>
      <c r="B102" s="41"/>
    </row>
    <row r="103" spans="1:71">
      <c r="A103" s="41"/>
      <c r="B103" s="41"/>
    </row>
    <row r="104" spans="1:71">
      <c r="A104" s="41"/>
      <c r="B104" s="41"/>
    </row>
    <row r="105" spans="1:71">
      <c r="A105" s="41"/>
      <c r="B105" s="41"/>
    </row>
    <row r="106" spans="1:71">
      <c r="A106" s="41"/>
      <c r="B106" s="41"/>
    </row>
    <row r="107" spans="1:71">
      <c r="A107" s="41"/>
      <c r="B107" s="10"/>
    </row>
    <row r="108" spans="1:71">
      <c r="A108" s="41"/>
      <c r="B108" s="10"/>
    </row>
    <row r="109" spans="1:71">
      <c r="A109" s="41"/>
      <c r="B109" s="10"/>
    </row>
    <row r="110" spans="1:71">
      <c r="A110" s="41"/>
      <c r="B110" s="10"/>
    </row>
    <row r="111" spans="1:71">
      <c r="A111" s="41"/>
      <c r="B111" s="10"/>
    </row>
    <row r="114" spans="1:71">
      <c r="A114" s="41"/>
      <c r="B114" s="41"/>
      <c r="C114" s="41"/>
      <c r="D114" s="41"/>
      <c r="E114" s="41"/>
      <c r="F114" s="41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2"/>
      <c r="AR114" s="92"/>
      <c r="AS114" s="92"/>
      <c r="AT114" s="92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41"/>
      <c r="BM114" s="41"/>
      <c r="BN114" s="41"/>
      <c r="BO114" s="41"/>
    </row>
    <row r="115" spans="1:71" ht="15.75" customHeight="1">
      <c r="A115" s="41"/>
      <c r="B115" s="42"/>
      <c r="C115" s="42"/>
      <c r="D115" s="42"/>
      <c r="E115" s="42" t="s">
        <v>8</v>
      </c>
      <c r="F115" s="42"/>
      <c r="G115" s="95"/>
      <c r="H115" s="95"/>
      <c r="I115" s="95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5"/>
      <c r="AJ115" s="95"/>
      <c r="AK115" s="95"/>
      <c r="AL115" s="92"/>
      <c r="AM115" s="92"/>
      <c r="AN115" s="9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41"/>
      <c r="BM115" s="41"/>
      <c r="BN115" s="41"/>
      <c r="BO115" s="41"/>
    </row>
    <row r="116" spans="1:71">
      <c r="A116" s="41"/>
      <c r="B116" s="41"/>
      <c r="C116" s="41"/>
      <c r="D116" s="41"/>
      <c r="E116" s="41"/>
      <c r="F116" s="41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41"/>
      <c r="BM116" s="41"/>
      <c r="BN116" s="41"/>
      <c r="BO116" s="41"/>
    </row>
    <row r="117" spans="1:71">
      <c r="A117" s="41"/>
      <c r="B117" s="41"/>
      <c r="C117" s="41"/>
      <c r="D117" s="41"/>
      <c r="E117" s="41"/>
      <c r="F117" s="41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  <c r="AO117" s="92"/>
      <c r="AP117" s="92"/>
      <c r="AQ117" s="92"/>
      <c r="AR117" s="92"/>
      <c r="AS117" s="92"/>
      <c r="AT117" s="92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41"/>
      <c r="BM117" s="41"/>
      <c r="BN117" s="41"/>
      <c r="BO117" s="41"/>
    </row>
    <row r="118" spans="1:71">
      <c r="A118" s="41"/>
      <c r="B118" s="41"/>
      <c r="C118" s="41"/>
      <c r="D118" s="41"/>
      <c r="E118" s="41"/>
      <c r="F118" s="41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  <c r="AO118" s="92"/>
      <c r="AP118" s="92"/>
      <c r="AQ118" s="92"/>
      <c r="AR118" s="92"/>
      <c r="AS118" s="92"/>
      <c r="AT118" s="92"/>
      <c r="AU118" s="92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41"/>
      <c r="BM118" s="41"/>
      <c r="BN118" s="41"/>
      <c r="BO118" s="41"/>
    </row>
    <row r="119" spans="1:71">
      <c r="A119" s="41"/>
      <c r="B119" s="41"/>
      <c r="C119" s="41"/>
      <c r="D119" s="41"/>
      <c r="E119" s="41"/>
      <c r="F119" s="41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2"/>
      <c r="AQ119" s="92"/>
      <c r="AR119" s="92"/>
      <c r="AS119" s="92"/>
      <c r="AT119" s="92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41"/>
      <c r="BM119" s="41"/>
      <c r="BN119" s="41"/>
      <c r="BO119" s="41"/>
    </row>
    <row r="120" spans="1:71">
      <c r="A120" s="41"/>
      <c r="B120" s="41"/>
      <c r="C120" s="41"/>
      <c r="D120" s="41"/>
      <c r="E120" s="41"/>
      <c r="F120" s="41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41"/>
      <c r="BM120" s="41"/>
      <c r="BN120" s="41"/>
      <c r="BO120" s="41"/>
    </row>
    <row r="121" spans="1:71" ht="15.75" customHeight="1">
      <c r="A121" s="41"/>
      <c r="B121" s="42"/>
      <c r="C121" s="42"/>
      <c r="D121" s="42"/>
      <c r="E121" s="42" t="s">
        <v>10</v>
      </c>
      <c r="F121" s="42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5"/>
      <c r="AJ121" s="95"/>
      <c r="AK121" s="95"/>
      <c r="AL121" s="95"/>
      <c r="AM121" s="96"/>
      <c r="AN121" s="95"/>
      <c r="AO121" s="95"/>
      <c r="AP121" s="95"/>
      <c r="AQ121" s="95"/>
      <c r="AR121" s="95"/>
      <c r="AS121" s="95"/>
      <c r="AT121" s="95"/>
      <c r="AU121" s="95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5"/>
      <c r="BK121" s="92"/>
      <c r="BL121" s="41"/>
      <c r="BM121" s="41"/>
      <c r="BN121" s="41"/>
      <c r="BO121" s="41"/>
    </row>
    <row r="122" spans="1:71">
      <c r="A122" s="41"/>
      <c r="B122" s="41"/>
      <c r="C122" s="41"/>
      <c r="D122" s="41"/>
      <c r="E122" s="41"/>
      <c r="F122" s="41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  <c r="AM122" s="92"/>
      <c r="AN122" s="92"/>
      <c r="AO122" s="92"/>
      <c r="AP122" s="92"/>
      <c r="AQ122" s="92"/>
      <c r="AR122" s="92"/>
      <c r="AS122" s="92"/>
      <c r="AT122" s="92"/>
      <c r="AU122" s="92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41"/>
      <c r="BM122" s="41"/>
      <c r="BN122" s="41"/>
      <c r="BO122" s="41"/>
    </row>
    <row r="123" spans="1:71">
      <c r="A123" s="41"/>
      <c r="B123" s="41"/>
      <c r="C123" s="41"/>
      <c r="D123" s="41"/>
      <c r="E123" s="41"/>
      <c r="F123" s="41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41"/>
      <c r="BM123" s="41"/>
      <c r="BN123" s="41"/>
      <c r="BO123" s="41"/>
    </row>
    <row r="124" spans="1:71">
      <c r="A124" s="41"/>
      <c r="B124" s="41"/>
      <c r="C124" s="41"/>
      <c r="D124" s="41"/>
      <c r="E124" s="41"/>
      <c r="F124" s="41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41"/>
      <c r="BM124" s="41"/>
      <c r="BN124" s="41"/>
      <c r="BO124" s="41"/>
    </row>
    <row r="125" spans="1:71">
      <c r="A125" s="41"/>
      <c r="B125" s="41"/>
      <c r="C125" s="41"/>
      <c r="D125" s="41"/>
      <c r="E125" s="41"/>
      <c r="F125" s="41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41"/>
      <c r="BM125" s="41"/>
      <c r="BN125" s="41"/>
      <c r="BO125" s="41"/>
    </row>
  </sheetData>
  <mergeCells count="1">
    <mergeCell ref="BM62:BN64"/>
  </mergeCells>
  <hyperlinks>
    <hyperlink ref="BP18" r:id="rId1"/>
    <hyperlink ref="BP19" r:id="rId2"/>
    <hyperlink ref="BP20" r:id="rId3"/>
    <hyperlink ref="BP21" r:id="rId4"/>
    <hyperlink ref="BP24" r:id="rId5"/>
    <hyperlink ref="BP25" r:id="rId6"/>
    <hyperlink ref="BP31" r:id="rId7"/>
    <hyperlink ref="BP10" r:id="rId8"/>
    <hyperlink ref="BP34" r:id="rId9"/>
    <hyperlink ref="BP4" r:id="rId10"/>
    <hyperlink ref="BP6" r:id="rId11"/>
  </hyperlinks>
  <pageMargins left="0.7" right="0.7" top="0.75" bottom="0.75" header="0.3" footer="0.3"/>
  <pageSetup scale="4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F27"/>
  <sheetViews>
    <sheetView topLeftCell="BE26" zoomScaleNormal="100" workbookViewId="0">
      <selection activeCell="BZ38" sqref="BZ38"/>
    </sheetView>
  </sheetViews>
  <sheetFormatPr baseColWidth="10" defaultRowHeight="15"/>
  <cols>
    <col min="1" max="1" width="22.28515625" style="104" customWidth="1"/>
  </cols>
  <sheetData>
    <row r="1" spans="1:58" s="103" customFormat="1" ht="409.5">
      <c r="B1" s="103" t="s">
        <v>87</v>
      </c>
      <c r="C1" s="103" t="s">
        <v>251</v>
      </c>
      <c r="D1" s="103" t="s">
        <v>252</v>
      </c>
      <c r="E1" s="103" t="s">
        <v>253</v>
      </c>
      <c r="F1" s="103" t="s">
        <v>254</v>
      </c>
      <c r="G1" s="103" t="s">
        <v>255</v>
      </c>
      <c r="H1" s="103" t="s">
        <v>256</v>
      </c>
      <c r="I1" s="103" t="s">
        <v>257</v>
      </c>
      <c r="J1" s="103" t="s">
        <v>258</v>
      </c>
      <c r="K1" s="103" t="s">
        <v>259</v>
      </c>
      <c r="L1" s="103" t="s">
        <v>260</v>
      </c>
      <c r="M1" s="103" t="s">
        <v>261</v>
      </c>
      <c r="N1" s="103" t="s">
        <v>262</v>
      </c>
      <c r="O1" s="103" t="s">
        <v>263</v>
      </c>
      <c r="P1" s="103" t="s">
        <v>264</v>
      </c>
      <c r="Q1" s="103" t="s">
        <v>265</v>
      </c>
      <c r="R1" s="103" t="s">
        <v>266</v>
      </c>
      <c r="S1" s="103" t="s">
        <v>267</v>
      </c>
      <c r="T1" s="103" t="s">
        <v>268</v>
      </c>
      <c r="U1" s="103" t="s">
        <v>269</v>
      </c>
      <c r="V1" s="103" t="s">
        <v>270</v>
      </c>
      <c r="W1" s="103" t="s">
        <v>271</v>
      </c>
      <c r="X1" s="103" t="s">
        <v>272</v>
      </c>
      <c r="Y1" s="103" t="s">
        <v>273</v>
      </c>
      <c r="Z1" s="103" t="s">
        <v>274</v>
      </c>
      <c r="AA1" s="103" t="s">
        <v>275</v>
      </c>
      <c r="AB1" s="103" t="s">
        <v>276</v>
      </c>
      <c r="AC1" s="103" t="s">
        <v>277</v>
      </c>
      <c r="AD1" s="103" t="s">
        <v>278</v>
      </c>
      <c r="AE1" s="103" t="s">
        <v>279</v>
      </c>
      <c r="AF1" s="103" t="s">
        <v>280</v>
      </c>
      <c r="AG1" s="103" t="s">
        <v>281</v>
      </c>
      <c r="AH1" s="103" t="s">
        <v>282</v>
      </c>
      <c r="AI1" s="103" t="s">
        <v>283</v>
      </c>
      <c r="AJ1" s="103" t="s">
        <v>284</v>
      </c>
      <c r="AK1" s="103" t="s">
        <v>285</v>
      </c>
      <c r="AL1" s="103" t="s">
        <v>286</v>
      </c>
      <c r="AM1" s="103" t="s">
        <v>287</v>
      </c>
      <c r="AN1" s="103" t="s">
        <v>288</v>
      </c>
      <c r="AO1" s="103" t="s">
        <v>289</v>
      </c>
      <c r="AP1" s="103" t="s">
        <v>290</v>
      </c>
      <c r="AQ1" s="103" t="s">
        <v>291</v>
      </c>
      <c r="AR1" s="103" t="s">
        <v>292</v>
      </c>
      <c r="AS1" s="103" t="s">
        <v>293</v>
      </c>
      <c r="AT1" s="103" t="s">
        <v>294</v>
      </c>
      <c r="AU1" s="103" t="s">
        <v>295</v>
      </c>
      <c r="AV1" s="103" t="s">
        <v>296</v>
      </c>
      <c r="AW1" s="103" t="s">
        <v>297</v>
      </c>
      <c r="AX1" s="103" t="s">
        <v>298</v>
      </c>
      <c r="AY1" s="103" t="s">
        <v>299</v>
      </c>
      <c r="AZ1" s="103" t="s">
        <v>300</v>
      </c>
      <c r="BA1" s="103" t="s">
        <v>301</v>
      </c>
      <c r="BB1" s="103" t="s">
        <v>302</v>
      </c>
      <c r="BC1" s="103" t="s">
        <v>303</v>
      </c>
      <c r="BD1" s="103" t="s">
        <v>304</v>
      </c>
      <c r="BE1" s="103" t="s">
        <v>305</v>
      </c>
      <c r="BF1" s="103" t="s">
        <v>306</v>
      </c>
    </row>
    <row r="2" spans="1:58" s="104" customFormat="1">
      <c r="A2" s="104" t="s">
        <v>241</v>
      </c>
      <c r="B2" s="104">
        <v>37</v>
      </c>
      <c r="C2" s="104">
        <v>37</v>
      </c>
      <c r="D2" s="104">
        <v>0</v>
      </c>
      <c r="E2" s="104">
        <v>0</v>
      </c>
      <c r="F2" s="104">
        <v>36</v>
      </c>
      <c r="G2" s="104">
        <v>0</v>
      </c>
      <c r="H2" s="104">
        <v>0</v>
      </c>
      <c r="I2" s="104">
        <v>0</v>
      </c>
      <c r="J2" s="104">
        <v>0</v>
      </c>
      <c r="K2" s="104">
        <v>36</v>
      </c>
      <c r="L2" s="104">
        <v>37</v>
      </c>
      <c r="M2" s="104">
        <v>37</v>
      </c>
      <c r="N2" s="104">
        <v>38</v>
      </c>
      <c r="O2" s="104">
        <v>33</v>
      </c>
      <c r="P2" s="104">
        <v>5</v>
      </c>
      <c r="Q2" s="104">
        <v>1</v>
      </c>
      <c r="R2" s="104">
        <v>23</v>
      </c>
      <c r="S2" s="104">
        <v>37</v>
      </c>
      <c r="T2" s="104">
        <v>36</v>
      </c>
      <c r="U2" s="104">
        <v>0</v>
      </c>
      <c r="V2" s="104">
        <v>10</v>
      </c>
      <c r="W2" s="104">
        <v>34</v>
      </c>
      <c r="X2" s="104">
        <v>0</v>
      </c>
      <c r="Y2" s="104">
        <v>38</v>
      </c>
      <c r="Z2" s="104">
        <v>4</v>
      </c>
      <c r="AA2" s="104">
        <v>0</v>
      </c>
      <c r="AB2" s="104">
        <v>5</v>
      </c>
      <c r="AC2" s="104">
        <v>36</v>
      </c>
      <c r="AD2" s="104">
        <v>17</v>
      </c>
      <c r="AE2" s="104">
        <v>4</v>
      </c>
      <c r="AF2" s="104">
        <v>38</v>
      </c>
      <c r="AG2" s="104">
        <v>33</v>
      </c>
      <c r="AH2" s="104">
        <v>0</v>
      </c>
      <c r="AI2" s="104">
        <v>4</v>
      </c>
      <c r="AJ2" s="104">
        <v>4</v>
      </c>
      <c r="AK2" s="104">
        <v>38</v>
      </c>
      <c r="AL2" s="104">
        <v>15</v>
      </c>
      <c r="AM2" s="104">
        <v>4</v>
      </c>
      <c r="AN2" s="104">
        <v>1</v>
      </c>
      <c r="AO2" s="104">
        <v>1</v>
      </c>
      <c r="AP2" s="104">
        <v>0</v>
      </c>
      <c r="AQ2" s="104">
        <v>19</v>
      </c>
      <c r="AR2" s="104">
        <v>1</v>
      </c>
      <c r="AS2" s="104">
        <v>38</v>
      </c>
      <c r="AT2" s="104">
        <v>0</v>
      </c>
      <c r="AU2" s="104">
        <v>0</v>
      </c>
      <c r="AV2" s="104">
        <v>36</v>
      </c>
      <c r="AW2" s="104">
        <v>21</v>
      </c>
      <c r="AX2" s="104">
        <v>35</v>
      </c>
      <c r="AY2" s="104">
        <v>32</v>
      </c>
      <c r="AZ2" s="104">
        <v>17</v>
      </c>
      <c r="BA2" s="104">
        <v>26</v>
      </c>
      <c r="BB2" s="104">
        <v>27</v>
      </c>
      <c r="BC2" s="104">
        <v>1</v>
      </c>
      <c r="BD2" s="104">
        <v>20</v>
      </c>
      <c r="BE2" s="104">
        <v>22</v>
      </c>
      <c r="BF2" s="104">
        <v>1</v>
      </c>
    </row>
    <row r="13" spans="1:58" ht="409.5">
      <c r="A13" s="103"/>
      <c r="B13" s="103" t="s">
        <v>87</v>
      </c>
      <c r="C13" s="103" t="s">
        <v>251</v>
      </c>
      <c r="D13" s="103" t="s">
        <v>252</v>
      </c>
      <c r="E13" s="103" t="s">
        <v>253</v>
      </c>
      <c r="F13" s="103" t="s">
        <v>254</v>
      </c>
      <c r="G13" s="103" t="s">
        <v>255</v>
      </c>
      <c r="H13" s="103" t="s">
        <v>256</v>
      </c>
      <c r="I13" s="103" t="s">
        <v>257</v>
      </c>
      <c r="J13" s="103" t="s">
        <v>258</v>
      </c>
      <c r="K13" s="103" t="s">
        <v>259</v>
      </c>
      <c r="L13" s="103" t="s">
        <v>260</v>
      </c>
      <c r="M13" s="103" t="s">
        <v>261</v>
      </c>
      <c r="N13" s="103" t="s">
        <v>262</v>
      </c>
      <c r="O13" s="103" t="s">
        <v>263</v>
      </c>
      <c r="P13" s="103" t="s">
        <v>264</v>
      </c>
      <c r="Q13" s="103" t="s">
        <v>265</v>
      </c>
      <c r="R13" s="103" t="s">
        <v>266</v>
      </c>
      <c r="S13" s="103" t="s">
        <v>267</v>
      </c>
      <c r="T13" s="103" t="s">
        <v>268</v>
      </c>
      <c r="U13" s="103" t="s">
        <v>269</v>
      </c>
      <c r="V13" s="103" t="s">
        <v>270</v>
      </c>
      <c r="W13" s="103" t="s">
        <v>271</v>
      </c>
      <c r="X13" s="103" t="s">
        <v>272</v>
      </c>
      <c r="Y13" s="103" t="s">
        <v>273</v>
      </c>
      <c r="Z13" s="103" t="s">
        <v>274</v>
      </c>
      <c r="AA13" s="103" t="s">
        <v>275</v>
      </c>
      <c r="AB13" s="103" t="s">
        <v>276</v>
      </c>
      <c r="AC13" s="103" t="s">
        <v>277</v>
      </c>
      <c r="AD13" s="103" t="s">
        <v>278</v>
      </c>
      <c r="AE13" s="103" t="s">
        <v>279</v>
      </c>
      <c r="AF13" s="103" t="s">
        <v>280</v>
      </c>
      <c r="AG13" s="103" t="s">
        <v>281</v>
      </c>
      <c r="AH13" s="103" t="s">
        <v>282</v>
      </c>
      <c r="AI13" s="103" t="s">
        <v>283</v>
      </c>
      <c r="AJ13" s="103" t="s">
        <v>284</v>
      </c>
      <c r="AK13" s="103" t="s">
        <v>285</v>
      </c>
      <c r="AL13" s="103" t="s">
        <v>286</v>
      </c>
      <c r="AM13" s="103" t="s">
        <v>287</v>
      </c>
      <c r="AN13" s="103" t="s">
        <v>288</v>
      </c>
      <c r="AO13" s="103" t="s">
        <v>289</v>
      </c>
      <c r="AP13" s="103" t="s">
        <v>290</v>
      </c>
      <c r="AQ13" s="103" t="s">
        <v>291</v>
      </c>
      <c r="AR13" s="103" t="s">
        <v>292</v>
      </c>
      <c r="AS13" s="103" t="s">
        <v>293</v>
      </c>
      <c r="AT13" s="103" t="s">
        <v>294</v>
      </c>
      <c r="AU13" s="103" t="s">
        <v>295</v>
      </c>
      <c r="AV13" s="103" t="s">
        <v>296</v>
      </c>
      <c r="AW13" s="103" t="s">
        <v>297</v>
      </c>
      <c r="AX13" s="103" t="s">
        <v>298</v>
      </c>
      <c r="AY13" s="103" t="s">
        <v>299</v>
      </c>
      <c r="AZ13" s="103" t="s">
        <v>300</v>
      </c>
      <c r="BA13" s="103" t="s">
        <v>301</v>
      </c>
      <c r="BB13" s="103" t="s">
        <v>302</v>
      </c>
      <c r="BC13" s="103" t="s">
        <v>303</v>
      </c>
      <c r="BD13" s="103" t="s">
        <v>304</v>
      </c>
      <c r="BE13" s="103" t="s">
        <v>305</v>
      </c>
      <c r="BF13" s="103" t="s">
        <v>306</v>
      </c>
    </row>
    <row r="14" spans="1:58">
      <c r="A14" s="104" t="s">
        <v>242</v>
      </c>
      <c r="B14" s="104">
        <v>1</v>
      </c>
      <c r="C14" s="104">
        <v>1</v>
      </c>
      <c r="D14" s="104">
        <v>0</v>
      </c>
      <c r="E14" s="104">
        <v>0</v>
      </c>
      <c r="F14" s="104">
        <v>1</v>
      </c>
      <c r="G14" s="104">
        <v>0</v>
      </c>
      <c r="H14" s="104">
        <v>0</v>
      </c>
      <c r="I14" s="104">
        <v>0</v>
      </c>
      <c r="J14" s="104">
        <v>0</v>
      </c>
      <c r="K14" s="104">
        <v>2</v>
      </c>
      <c r="L14" s="104">
        <v>0</v>
      </c>
      <c r="M14" s="104">
        <v>1</v>
      </c>
      <c r="N14" s="104">
        <v>0</v>
      </c>
      <c r="O14" s="104">
        <v>0</v>
      </c>
      <c r="P14" s="104">
        <v>1</v>
      </c>
      <c r="Q14" s="104">
        <v>1</v>
      </c>
      <c r="R14" s="104">
        <v>0</v>
      </c>
      <c r="S14" s="104">
        <v>0</v>
      </c>
      <c r="T14" s="104">
        <v>2</v>
      </c>
      <c r="U14" s="104">
        <v>0</v>
      </c>
      <c r="V14" s="104">
        <v>8</v>
      </c>
      <c r="W14" s="104">
        <v>2</v>
      </c>
      <c r="X14" s="104">
        <v>0</v>
      </c>
      <c r="Y14" s="104">
        <v>0</v>
      </c>
      <c r="Z14" s="104">
        <v>0</v>
      </c>
      <c r="AA14" s="104">
        <v>0</v>
      </c>
      <c r="AB14" s="104">
        <v>0</v>
      </c>
      <c r="AC14" s="104">
        <v>2</v>
      </c>
      <c r="AD14" s="104">
        <v>4</v>
      </c>
      <c r="AE14" s="104">
        <v>0</v>
      </c>
      <c r="AF14" s="104">
        <v>0</v>
      </c>
      <c r="AG14" s="104">
        <v>0</v>
      </c>
      <c r="AH14" s="104">
        <v>0</v>
      </c>
      <c r="AI14" s="104">
        <v>0</v>
      </c>
      <c r="AJ14" s="104">
        <v>0</v>
      </c>
      <c r="AK14" s="104">
        <v>0</v>
      </c>
      <c r="AL14" s="104">
        <v>0</v>
      </c>
      <c r="AM14" s="104">
        <v>0</v>
      </c>
      <c r="AN14" s="104">
        <v>0</v>
      </c>
      <c r="AO14" s="104">
        <v>0</v>
      </c>
      <c r="AP14" s="104">
        <v>0</v>
      </c>
      <c r="AQ14" s="104">
        <v>5</v>
      </c>
      <c r="AR14" s="104">
        <v>0</v>
      </c>
      <c r="AS14" s="104">
        <v>0</v>
      </c>
      <c r="AT14" s="104">
        <v>1</v>
      </c>
      <c r="AU14" s="104">
        <v>0</v>
      </c>
      <c r="AV14" s="104">
        <v>1</v>
      </c>
      <c r="AW14" s="104">
        <v>10</v>
      </c>
      <c r="AX14" s="104">
        <v>0</v>
      </c>
      <c r="AY14" s="104">
        <v>1</v>
      </c>
      <c r="AZ14" s="104">
        <v>4</v>
      </c>
      <c r="BA14" s="104">
        <v>5</v>
      </c>
      <c r="BB14" s="104">
        <v>0</v>
      </c>
      <c r="BC14" s="104">
        <v>0</v>
      </c>
      <c r="BD14" s="104">
        <v>5</v>
      </c>
      <c r="BE14" s="104">
        <v>4</v>
      </c>
      <c r="BF14" s="104">
        <v>0</v>
      </c>
    </row>
    <row r="26" spans="1:58" ht="409.5">
      <c r="A26" s="103"/>
      <c r="B26" s="103" t="s">
        <v>87</v>
      </c>
      <c r="C26" s="103" t="s">
        <v>251</v>
      </c>
      <c r="D26" s="103" t="s">
        <v>252</v>
      </c>
      <c r="E26" s="103" t="s">
        <v>253</v>
      </c>
      <c r="F26" s="103" t="s">
        <v>254</v>
      </c>
      <c r="G26" s="103" t="s">
        <v>255</v>
      </c>
      <c r="H26" s="103" t="s">
        <v>256</v>
      </c>
      <c r="I26" s="103" t="s">
        <v>257</v>
      </c>
      <c r="J26" s="103" t="s">
        <v>258</v>
      </c>
      <c r="K26" s="103" t="s">
        <v>259</v>
      </c>
      <c r="L26" s="103" t="s">
        <v>260</v>
      </c>
      <c r="M26" s="103" t="s">
        <v>261</v>
      </c>
      <c r="N26" s="103" t="s">
        <v>262</v>
      </c>
      <c r="O26" s="103" t="s">
        <v>263</v>
      </c>
      <c r="P26" s="103" t="s">
        <v>264</v>
      </c>
      <c r="Q26" s="103" t="s">
        <v>265</v>
      </c>
      <c r="R26" s="103" t="s">
        <v>266</v>
      </c>
      <c r="S26" s="103" t="s">
        <v>267</v>
      </c>
      <c r="T26" s="103" t="s">
        <v>268</v>
      </c>
      <c r="U26" s="103" t="s">
        <v>269</v>
      </c>
      <c r="V26" s="103" t="s">
        <v>270</v>
      </c>
      <c r="W26" s="103" t="s">
        <v>271</v>
      </c>
      <c r="X26" s="103" t="s">
        <v>272</v>
      </c>
      <c r="Y26" s="103" t="s">
        <v>273</v>
      </c>
      <c r="Z26" s="103" t="s">
        <v>274</v>
      </c>
      <c r="AA26" s="103" t="s">
        <v>275</v>
      </c>
      <c r="AB26" s="103" t="s">
        <v>276</v>
      </c>
      <c r="AC26" s="103" t="s">
        <v>277</v>
      </c>
      <c r="AD26" s="103" t="s">
        <v>278</v>
      </c>
      <c r="AE26" s="103" t="s">
        <v>279</v>
      </c>
      <c r="AF26" s="103" t="s">
        <v>280</v>
      </c>
      <c r="AG26" s="103" t="s">
        <v>281</v>
      </c>
      <c r="AH26" s="103" t="s">
        <v>282</v>
      </c>
      <c r="AI26" s="103" t="s">
        <v>283</v>
      </c>
      <c r="AJ26" s="103" t="s">
        <v>284</v>
      </c>
      <c r="AK26" s="103" t="s">
        <v>285</v>
      </c>
      <c r="AL26" s="103" t="s">
        <v>286</v>
      </c>
      <c r="AM26" s="103" t="s">
        <v>287</v>
      </c>
      <c r="AN26" s="103" t="s">
        <v>288</v>
      </c>
      <c r="AO26" s="103" t="s">
        <v>289</v>
      </c>
      <c r="AP26" s="103" t="s">
        <v>290</v>
      </c>
      <c r="AQ26" s="103" t="s">
        <v>291</v>
      </c>
      <c r="AR26" s="103" t="s">
        <v>292</v>
      </c>
      <c r="AS26" s="103" t="s">
        <v>293</v>
      </c>
      <c r="AT26" s="103" t="s">
        <v>294</v>
      </c>
      <c r="AU26" s="103" t="s">
        <v>295</v>
      </c>
      <c r="AV26" s="103" t="s">
        <v>296</v>
      </c>
      <c r="AW26" s="103" t="s">
        <v>297</v>
      </c>
      <c r="AX26" s="103" t="s">
        <v>298</v>
      </c>
      <c r="AY26" s="103" t="s">
        <v>299</v>
      </c>
      <c r="AZ26" s="103" t="s">
        <v>300</v>
      </c>
      <c r="BA26" s="103" t="s">
        <v>301</v>
      </c>
      <c r="BB26" s="103" t="s">
        <v>302</v>
      </c>
      <c r="BC26" s="103" t="s">
        <v>303</v>
      </c>
      <c r="BD26" s="103" t="s">
        <v>304</v>
      </c>
      <c r="BE26" s="103" t="s">
        <v>305</v>
      </c>
      <c r="BF26" s="103" t="s">
        <v>306</v>
      </c>
    </row>
    <row r="27" spans="1:58">
      <c r="A27" s="104" t="s">
        <v>243</v>
      </c>
      <c r="B27" s="104">
        <v>0</v>
      </c>
      <c r="C27" s="104">
        <v>0</v>
      </c>
      <c r="D27" s="104">
        <v>38</v>
      </c>
      <c r="E27" s="104">
        <v>38</v>
      </c>
      <c r="F27" s="104">
        <v>1</v>
      </c>
      <c r="G27" s="104">
        <v>38</v>
      </c>
      <c r="H27" s="104">
        <v>38</v>
      </c>
      <c r="I27" s="104">
        <v>38</v>
      </c>
      <c r="J27" s="104">
        <v>38</v>
      </c>
      <c r="K27" s="104">
        <v>0</v>
      </c>
      <c r="L27" s="104">
        <v>1</v>
      </c>
      <c r="M27" s="104">
        <v>0</v>
      </c>
      <c r="N27" s="104">
        <v>0</v>
      </c>
      <c r="O27" s="104">
        <v>5</v>
      </c>
      <c r="P27" s="104">
        <v>32</v>
      </c>
      <c r="Q27" s="104">
        <v>36</v>
      </c>
      <c r="R27" s="104">
        <v>15</v>
      </c>
      <c r="S27" s="104">
        <v>1</v>
      </c>
      <c r="T27" s="104">
        <v>0</v>
      </c>
      <c r="U27" s="104">
        <v>38</v>
      </c>
      <c r="V27" s="104">
        <v>20</v>
      </c>
      <c r="W27" s="104">
        <v>2</v>
      </c>
      <c r="X27" s="104">
        <v>38</v>
      </c>
      <c r="Y27" s="104">
        <v>0</v>
      </c>
      <c r="Z27" s="104">
        <v>34</v>
      </c>
      <c r="AA27" s="104">
        <v>38</v>
      </c>
      <c r="AB27" s="104">
        <v>33</v>
      </c>
      <c r="AC27" s="104">
        <v>0</v>
      </c>
      <c r="AD27" s="104">
        <v>17</v>
      </c>
      <c r="AE27" s="104">
        <v>34</v>
      </c>
      <c r="AF27" s="104">
        <v>0</v>
      </c>
      <c r="AG27" s="104">
        <v>5</v>
      </c>
      <c r="AH27" s="104">
        <v>38</v>
      </c>
      <c r="AI27" s="104">
        <v>34</v>
      </c>
      <c r="AJ27" s="104">
        <v>34</v>
      </c>
      <c r="AK27" s="104">
        <v>0</v>
      </c>
      <c r="AL27" s="104">
        <v>23</v>
      </c>
      <c r="AM27" s="104">
        <v>34</v>
      </c>
      <c r="AN27" s="104">
        <v>37</v>
      </c>
      <c r="AO27" s="104">
        <v>37</v>
      </c>
      <c r="AP27" s="104">
        <v>38</v>
      </c>
      <c r="AQ27" s="104">
        <v>14</v>
      </c>
      <c r="AR27" s="104">
        <v>37</v>
      </c>
      <c r="AS27" s="104">
        <v>0</v>
      </c>
      <c r="AT27" s="104">
        <v>37</v>
      </c>
      <c r="AU27" s="104">
        <v>38</v>
      </c>
      <c r="AV27" s="104">
        <v>1</v>
      </c>
      <c r="AW27" s="104">
        <v>7</v>
      </c>
      <c r="AX27" s="104">
        <v>3</v>
      </c>
      <c r="AY27" s="104">
        <v>5</v>
      </c>
      <c r="AZ27" s="104">
        <v>17</v>
      </c>
      <c r="BA27" s="104">
        <v>7</v>
      </c>
      <c r="BB27" s="104">
        <v>11</v>
      </c>
      <c r="BC27" s="104">
        <v>37</v>
      </c>
      <c r="BD27" s="104">
        <v>13</v>
      </c>
      <c r="BE27" s="104">
        <v>12</v>
      </c>
      <c r="BF27" s="104">
        <v>37</v>
      </c>
    </row>
  </sheetData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N3"/>
  <sheetViews>
    <sheetView topLeftCell="BJ4" zoomScale="82" zoomScaleNormal="150" workbookViewId="0">
      <selection activeCell="CS21" sqref="CS21"/>
    </sheetView>
  </sheetViews>
  <sheetFormatPr baseColWidth="10" defaultRowHeight="15"/>
  <cols>
    <col min="1" max="1" width="12.85546875" style="123" customWidth="1"/>
    <col min="2" max="47" width="3.85546875" customWidth="1"/>
    <col min="48" max="48" width="12" style="124" customWidth="1"/>
    <col min="49" max="71" width="3.85546875" customWidth="1"/>
    <col min="72" max="72" width="10.28515625" style="124" customWidth="1"/>
    <col min="73" max="253" width="3.85546875" customWidth="1"/>
  </cols>
  <sheetData>
    <row r="1" spans="1:118">
      <c r="B1" s="170" t="s">
        <v>371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2"/>
      <c r="AW1" s="170" t="s">
        <v>372</v>
      </c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2"/>
      <c r="BU1" s="170" t="s">
        <v>373</v>
      </c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2"/>
    </row>
    <row r="2" spans="1:118" s="103" customFormat="1" ht="409.5">
      <c r="A2" s="122"/>
      <c r="B2" s="119" t="s">
        <v>265</v>
      </c>
      <c r="C2" s="119" t="s">
        <v>288</v>
      </c>
      <c r="D2" s="119" t="s">
        <v>289</v>
      </c>
      <c r="E2" s="119" t="s">
        <v>292</v>
      </c>
      <c r="F2" s="119" t="s">
        <v>303</v>
      </c>
      <c r="G2" s="119" t="s">
        <v>306</v>
      </c>
      <c r="H2" s="119" t="s">
        <v>274</v>
      </c>
      <c r="I2" s="119" t="s">
        <v>279</v>
      </c>
      <c r="J2" s="119" t="s">
        <v>283</v>
      </c>
      <c r="K2" s="119" t="s">
        <v>284</v>
      </c>
      <c r="L2" s="119" t="s">
        <v>287</v>
      </c>
      <c r="M2" s="119" t="s">
        <v>264</v>
      </c>
      <c r="N2" s="119" t="s">
        <v>276</v>
      </c>
      <c r="O2" s="119" t="s">
        <v>270</v>
      </c>
      <c r="P2" s="119" t="s">
        <v>286</v>
      </c>
      <c r="Q2" s="119" t="s">
        <v>278</v>
      </c>
      <c r="R2" s="119" t="s">
        <v>300</v>
      </c>
      <c r="S2" s="119" t="s">
        <v>291</v>
      </c>
      <c r="T2" s="119" t="s">
        <v>304</v>
      </c>
      <c r="U2" s="119" t="s">
        <v>297</v>
      </c>
      <c r="V2" s="119" t="s">
        <v>305</v>
      </c>
      <c r="W2" s="119" t="s">
        <v>266</v>
      </c>
      <c r="X2" s="119" t="s">
        <v>301</v>
      </c>
      <c r="Y2" s="119" t="s">
        <v>302</v>
      </c>
      <c r="Z2" s="119" t="s">
        <v>299</v>
      </c>
      <c r="AA2" s="119" t="s">
        <v>263</v>
      </c>
      <c r="AB2" s="119" t="s">
        <v>281</v>
      </c>
      <c r="AC2" s="119" t="s">
        <v>271</v>
      </c>
      <c r="AD2" s="119" t="s">
        <v>298</v>
      </c>
      <c r="AE2" s="119" t="s">
        <v>254</v>
      </c>
      <c r="AF2" s="119" t="s">
        <v>259</v>
      </c>
      <c r="AG2" s="119" t="s">
        <v>268</v>
      </c>
      <c r="AH2" s="119" t="s">
        <v>277</v>
      </c>
      <c r="AI2" s="119" t="s">
        <v>296</v>
      </c>
      <c r="AJ2" s="119" t="s">
        <v>87</v>
      </c>
      <c r="AK2" s="119" t="s">
        <v>251</v>
      </c>
      <c r="AL2" s="119" t="s">
        <v>260</v>
      </c>
      <c r="AM2" s="119" t="s">
        <v>261</v>
      </c>
      <c r="AN2" s="119" t="s">
        <v>267</v>
      </c>
      <c r="AO2" s="119" t="s">
        <v>262</v>
      </c>
      <c r="AP2" s="119" t="s">
        <v>273</v>
      </c>
      <c r="AQ2" s="119" t="s">
        <v>280</v>
      </c>
      <c r="AR2" s="119" t="s">
        <v>285</v>
      </c>
      <c r="AS2" s="119" t="s">
        <v>293</v>
      </c>
      <c r="AV2" s="122"/>
      <c r="AW2" s="119" t="s">
        <v>87</v>
      </c>
      <c r="AX2" s="119" t="s">
        <v>251</v>
      </c>
      <c r="AY2" s="119" t="s">
        <v>254</v>
      </c>
      <c r="AZ2" s="119" t="s">
        <v>261</v>
      </c>
      <c r="BA2" s="119" t="s">
        <v>264</v>
      </c>
      <c r="BB2" s="119" t="s">
        <v>265</v>
      </c>
      <c r="BC2" s="119" t="s">
        <v>294</v>
      </c>
      <c r="BD2" s="119" t="s">
        <v>296</v>
      </c>
      <c r="BE2" s="119" t="s">
        <v>299</v>
      </c>
      <c r="BF2" s="119" t="s">
        <v>259</v>
      </c>
      <c r="BG2" s="119" t="s">
        <v>268</v>
      </c>
      <c r="BH2" s="119" t="s">
        <v>271</v>
      </c>
      <c r="BI2" s="119" t="s">
        <v>277</v>
      </c>
      <c r="BJ2" s="119" t="s">
        <v>278</v>
      </c>
      <c r="BK2" s="119" t="s">
        <v>300</v>
      </c>
      <c r="BL2" s="119" t="s">
        <v>305</v>
      </c>
      <c r="BM2" s="119" t="s">
        <v>291</v>
      </c>
      <c r="BN2" s="119" t="s">
        <v>301</v>
      </c>
      <c r="BO2" s="119" t="s">
        <v>304</v>
      </c>
      <c r="BP2" s="119" t="s">
        <v>270</v>
      </c>
      <c r="BQ2" s="119" t="s">
        <v>297</v>
      </c>
      <c r="BT2" s="122"/>
      <c r="BU2" s="119" t="s">
        <v>254</v>
      </c>
      <c r="BV2" s="119" t="s">
        <v>260</v>
      </c>
      <c r="BW2" s="119" t="s">
        <v>267</v>
      </c>
      <c r="BX2" s="119" t="s">
        <v>296</v>
      </c>
      <c r="BY2" s="119" t="s">
        <v>271</v>
      </c>
      <c r="BZ2" s="119" t="s">
        <v>298</v>
      </c>
      <c r="CA2" s="119" t="s">
        <v>263</v>
      </c>
      <c r="CB2" s="119" t="s">
        <v>281</v>
      </c>
      <c r="CC2" s="119" t="s">
        <v>299</v>
      </c>
      <c r="CD2" s="119" t="s">
        <v>297</v>
      </c>
      <c r="CE2" s="119" t="s">
        <v>301</v>
      </c>
      <c r="CF2" s="119" t="s">
        <v>302</v>
      </c>
      <c r="CG2" s="119" t="s">
        <v>305</v>
      </c>
      <c r="CH2" s="119" t="s">
        <v>304</v>
      </c>
      <c r="CI2" s="119" t="s">
        <v>291</v>
      </c>
      <c r="CJ2" s="119" t="s">
        <v>266</v>
      </c>
      <c r="CK2" s="119" t="s">
        <v>278</v>
      </c>
      <c r="CL2" s="119" t="s">
        <v>300</v>
      </c>
      <c r="CM2" s="119" t="s">
        <v>270</v>
      </c>
      <c r="CN2" s="119" t="s">
        <v>286</v>
      </c>
      <c r="CO2" s="119" t="s">
        <v>264</v>
      </c>
      <c r="CP2" s="119" t="s">
        <v>276</v>
      </c>
      <c r="CQ2" s="119" t="s">
        <v>274</v>
      </c>
      <c r="CR2" s="119" t="s">
        <v>279</v>
      </c>
      <c r="CS2" s="119" t="s">
        <v>283</v>
      </c>
      <c r="CT2" s="119" t="s">
        <v>284</v>
      </c>
      <c r="CU2" s="119" t="s">
        <v>287</v>
      </c>
      <c r="CV2" s="119" t="s">
        <v>265</v>
      </c>
      <c r="CW2" s="119" t="s">
        <v>306</v>
      </c>
      <c r="CX2" s="119" t="s">
        <v>303</v>
      </c>
      <c r="CY2" s="119" t="s">
        <v>288</v>
      </c>
      <c r="CZ2" s="119" t="s">
        <v>289</v>
      </c>
      <c r="DA2" s="119" t="s">
        <v>292</v>
      </c>
      <c r="DB2" s="119" t="s">
        <v>294</v>
      </c>
      <c r="DC2" s="119" t="s">
        <v>252</v>
      </c>
      <c r="DD2" s="119" t="s">
        <v>253</v>
      </c>
      <c r="DE2" s="119" t="s">
        <v>255</v>
      </c>
      <c r="DF2" s="119" t="s">
        <v>256</v>
      </c>
      <c r="DG2" s="119" t="s">
        <v>257</v>
      </c>
      <c r="DH2" s="119" t="s">
        <v>258</v>
      </c>
      <c r="DI2" s="119" t="s">
        <v>269</v>
      </c>
      <c r="DJ2" s="119" t="s">
        <v>272</v>
      </c>
      <c r="DK2" s="119" t="s">
        <v>275</v>
      </c>
      <c r="DL2" s="119" t="s">
        <v>282</v>
      </c>
      <c r="DM2" s="119" t="s">
        <v>290</v>
      </c>
      <c r="DN2" s="119" t="s">
        <v>295</v>
      </c>
    </row>
    <row r="3" spans="1:118" s="104" customFormat="1">
      <c r="A3" s="123" t="s">
        <v>241</v>
      </c>
      <c r="B3" s="125">
        <v>1</v>
      </c>
      <c r="C3" s="125">
        <v>1</v>
      </c>
      <c r="D3" s="125">
        <v>1</v>
      </c>
      <c r="E3" s="125">
        <v>1</v>
      </c>
      <c r="F3" s="125">
        <v>1</v>
      </c>
      <c r="G3" s="125">
        <v>1</v>
      </c>
      <c r="H3" s="125">
        <v>4</v>
      </c>
      <c r="I3" s="125">
        <v>4</v>
      </c>
      <c r="J3" s="125">
        <v>4</v>
      </c>
      <c r="K3" s="125">
        <v>4</v>
      </c>
      <c r="L3" s="125">
        <v>4</v>
      </c>
      <c r="M3" s="125">
        <v>5</v>
      </c>
      <c r="N3" s="125">
        <v>5</v>
      </c>
      <c r="O3" s="125">
        <v>10</v>
      </c>
      <c r="P3" s="125">
        <v>15</v>
      </c>
      <c r="Q3" s="125">
        <v>17</v>
      </c>
      <c r="R3" s="125">
        <v>17</v>
      </c>
      <c r="S3" s="125">
        <v>19</v>
      </c>
      <c r="T3" s="125">
        <v>20</v>
      </c>
      <c r="U3" s="125">
        <v>21</v>
      </c>
      <c r="V3" s="125">
        <v>22</v>
      </c>
      <c r="W3" s="125">
        <v>23</v>
      </c>
      <c r="X3" s="125">
        <v>26</v>
      </c>
      <c r="Y3" s="125">
        <v>27</v>
      </c>
      <c r="Z3" s="125">
        <v>32</v>
      </c>
      <c r="AA3" s="125">
        <v>33</v>
      </c>
      <c r="AB3" s="125">
        <v>33</v>
      </c>
      <c r="AC3" s="125">
        <v>34</v>
      </c>
      <c r="AD3" s="125">
        <v>35</v>
      </c>
      <c r="AE3" s="125">
        <v>36</v>
      </c>
      <c r="AF3" s="125">
        <v>36</v>
      </c>
      <c r="AG3" s="125">
        <v>36</v>
      </c>
      <c r="AH3" s="125">
        <v>36</v>
      </c>
      <c r="AI3" s="125">
        <v>36</v>
      </c>
      <c r="AJ3" s="125">
        <v>37</v>
      </c>
      <c r="AK3" s="125">
        <v>37</v>
      </c>
      <c r="AL3" s="125">
        <v>37</v>
      </c>
      <c r="AM3" s="125">
        <v>37</v>
      </c>
      <c r="AN3" s="125">
        <v>37</v>
      </c>
      <c r="AO3" s="125">
        <v>38</v>
      </c>
      <c r="AP3" s="125">
        <v>38</v>
      </c>
      <c r="AQ3" s="125">
        <v>38</v>
      </c>
      <c r="AR3" s="125">
        <v>38</v>
      </c>
      <c r="AS3" s="125">
        <v>38</v>
      </c>
      <c r="AV3" s="123" t="s">
        <v>242</v>
      </c>
      <c r="AW3" s="125">
        <v>1</v>
      </c>
      <c r="AX3" s="125">
        <v>1</v>
      </c>
      <c r="AY3" s="125">
        <v>1</v>
      </c>
      <c r="AZ3" s="125">
        <v>1</v>
      </c>
      <c r="BA3" s="125">
        <v>1</v>
      </c>
      <c r="BB3" s="125">
        <v>1</v>
      </c>
      <c r="BC3" s="125">
        <v>1</v>
      </c>
      <c r="BD3" s="125">
        <v>1</v>
      </c>
      <c r="BE3" s="125">
        <v>1</v>
      </c>
      <c r="BF3" s="125">
        <v>2</v>
      </c>
      <c r="BG3" s="125">
        <v>2</v>
      </c>
      <c r="BH3" s="125">
        <v>2</v>
      </c>
      <c r="BI3" s="125">
        <v>2</v>
      </c>
      <c r="BJ3" s="125">
        <v>4</v>
      </c>
      <c r="BK3" s="125">
        <v>4</v>
      </c>
      <c r="BL3" s="125">
        <v>4</v>
      </c>
      <c r="BM3" s="125">
        <v>5</v>
      </c>
      <c r="BN3" s="125">
        <v>5</v>
      </c>
      <c r="BO3" s="125">
        <v>5</v>
      </c>
      <c r="BP3" s="125">
        <v>8</v>
      </c>
      <c r="BQ3" s="125">
        <v>10</v>
      </c>
      <c r="BT3" s="123" t="s">
        <v>243</v>
      </c>
      <c r="BU3" s="125">
        <v>1</v>
      </c>
      <c r="BV3" s="125">
        <v>1</v>
      </c>
      <c r="BW3" s="125">
        <v>1</v>
      </c>
      <c r="BX3" s="125">
        <v>1</v>
      </c>
      <c r="BY3" s="125">
        <v>2</v>
      </c>
      <c r="BZ3" s="125">
        <v>3</v>
      </c>
      <c r="CA3" s="125">
        <v>5</v>
      </c>
      <c r="CB3" s="125">
        <v>5</v>
      </c>
      <c r="CC3" s="125">
        <v>5</v>
      </c>
      <c r="CD3" s="125">
        <v>7</v>
      </c>
      <c r="CE3" s="125">
        <v>7</v>
      </c>
      <c r="CF3" s="125">
        <v>11</v>
      </c>
      <c r="CG3" s="125">
        <v>12</v>
      </c>
      <c r="CH3" s="125">
        <v>13</v>
      </c>
      <c r="CI3" s="125">
        <v>14</v>
      </c>
      <c r="CJ3" s="125">
        <v>15</v>
      </c>
      <c r="CK3" s="125">
        <v>17</v>
      </c>
      <c r="CL3" s="125">
        <v>17</v>
      </c>
      <c r="CM3" s="125">
        <v>20</v>
      </c>
      <c r="CN3" s="125">
        <v>23</v>
      </c>
      <c r="CO3" s="125">
        <v>32</v>
      </c>
      <c r="CP3" s="125">
        <v>33</v>
      </c>
      <c r="CQ3" s="125">
        <v>34</v>
      </c>
      <c r="CR3" s="125">
        <v>34</v>
      </c>
      <c r="CS3" s="125">
        <v>34</v>
      </c>
      <c r="CT3" s="125">
        <v>34</v>
      </c>
      <c r="CU3" s="125">
        <v>34</v>
      </c>
      <c r="CV3" s="125">
        <v>36</v>
      </c>
      <c r="CW3" s="125">
        <v>37</v>
      </c>
      <c r="CX3" s="125">
        <v>37</v>
      </c>
      <c r="CY3" s="125">
        <v>37</v>
      </c>
      <c r="CZ3" s="125">
        <v>37</v>
      </c>
      <c r="DA3" s="125">
        <v>37</v>
      </c>
      <c r="DB3" s="125">
        <v>37</v>
      </c>
      <c r="DC3" s="125">
        <v>38</v>
      </c>
      <c r="DD3" s="125">
        <v>38</v>
      </c>
      <c r="DE3" s="125">
        <v>38</v>
      </c>
      <c r="DF3" s="125">
        <v>38</v>
      </c>
      <c r="DG3" s="125">
        <v>38</v>
      </c>
      <c r="DH3" s="125">
        <v>38</v>
      </c>
      <c r="DI3" s="125">
        <v>38</v>
      </c>
      <c r="DJ3" s="125">
        <v>38</v>
      </c>
      <c r="DK3" s="125">
        <v>38</v>
      </c>
      <c r="DL3" s="125">
        <v>38</v>
      </c>
      <c r="DM3" s="125">
        <v>38</v>
      </c>
      <c r="DN3" s="125">
        <v>38</v>
      </c>
    </row>
  </sheetData>
  <mergeCells count="3">
    <mergeCell ref="B1:AS1"/>
    <mergeCell ref="AW1:BQ1"/>
    <mergeCell ref="BU1:DN1"/>
  </mergeCells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28"/>
  <sheetViews>
    <sheetView topLeftCell="A26" zoomScale="125" zoomScaleNormal="125" workbookViewId="0">
      <selection activeCell="C13" sqref="C13:N13"/>
    </sheetView>
  </sheetViews>
  <sheetFormatPr baseColWidth="10" defaultRowHeight="15"/>
  <cols>
    <col min="1" max="1" width="10.85546875" style="104" customWidth="1"/>
    <col min="2" max="47" width="3.85546875" customWidth="1"/>
  </cols>
  <sheetData>
    <row r="1" spans="1:26">
      <c r="B1" s="173" t="s">
        <v>365</v>
      </c>
      <c r="C1" s="174"/>
      <c r="D1" s="174"/>
      <c r="E1" s="174"/>
      <c r="F1" s="174"/>
      <c r="G1" s="174"/>
      <c r="H1" s="174"/>
      <c r="I1" s="174"/>
      <c r="J1" s="174"/>
      <c r="K1" s="175"/>
      <c r="O1" s="170" t="s">
        <v>366</v>
      </c>
      <c r="P1" s="171"/>
      <c r="Q1" s="171"/>
      <c r="R1" s="171"/>
      <c r="S1" s="171"/>
      <c r="T1" s="171"/>
      <c r="U1" s="171"/>
      <c r="V1" s="171"/>
      <c r="W1" s="171"/>
      <c r="X1" s="171"/>
      <c r="Y1" s="172"/>
    </row>
    <row r="2" spans="1:26" s="103" customFormat="1" ht="409.5">
      <c r="B2" s="119" t="s">
        <v>87</v>
      </c>
      <c r="C2" s="119" t="s">
        <v>251</v>
      </c>
      <c r="D2" s="119" t="s">
        <v>260</v>
      </c>
      <c r="E2" s="119" t="s">
        <v>261</v>
      </c>
      <c r="F2" s="119" t="s">
        <v>262</v>
      </c>
      <c r="G2" s="119" t="s">
        <v>267</v>
      </c>
      <c r="H2" s="119" t="s">
        <v>273</v>
      </c>
      <c r="I2" s="119" t="s">
        <v>280</v>
      </c>
      <c r="J2" s="119" t="s">
        <v>285</v>
      </c>
      <c r="K2" s="119" t="s">
        <v>293</v>
      </c>
      <c r="O2" s="119" t="s">
        <v>265</v>
      </c>
      <c r="P2" s="119" t="s">
        <v>274</v>
      </c>
      <c r="Q2" s="119" t="s">
        <v>279</v>
      </c>
      <c r="R2" s="119" t="s">
        <v>283</v>
      </c>
      <c r="S2" s="119" t="s">
        <v>284</v>
      </c>
      <c r="T2" s="119" t="s">
        <v>287</v>
      </c>
      <c r="U2" s="119" t="s">
        <v>288</v>
      </c>
      <c r="V2" s="119" t="s">
        <v>289</v>
      </c>
      <c r="W2" s="119" t="s">
        <v>292</v>
      </c>
      <c r="X2" s="119" t="s">
        <v>303</v>
      </c>
      <c r="Y2" s="119" t="s">
        <v>306</v>
      </c>
    </row>
    <row r="3" spans="1:26" s="104" customFormat="1">
      <c r="A3" s="104" t="s">
        <v>241</v>
      </c>
      <c r="B3" s="120">
        <v>37</v>
      </c>
      <c r="C3" s="120">
        <v>37</v>
      </c>
      <c r="D3" s="120">
        <v>37</v>
      </c>
      <c r="E3" s="120">
        <v>37</v>
      </c>
      <c r="F3" s="120">
        <v>38</v>
      </c>
      <c r="G3" s="120">
        <v>37</v>
      </c>
      <c r="H3" s="120">
        <v>38</v>
      </c>
      <c r="I3" s="120">
        <v>38</v>
      </c>
      <c r="J3" s="120">
        <v>38</v>
      </c>
      <c r="K3" s="120">
        <v>38</v>
      </c>
      <c r="O3" s="121">
        <v>1</v>
      </c>
      <c r="P3" s="121">
        <v>4</v>
      </c>
      <c r="Q3" s="121">
        <v>4</v>
      </c>
      <c r="R3" s="121">
        <v>4</v>
      </c>
      <c r="S3" s="121">
        <v>4</v>
      </c>
      <c r="T3" s="121">
        <v>4</v>
      </c>
      <c r="U3" s="121">
        <v>1</v>
      </c>
      <c r="V3" s="121">
        <v>1</v>
      </c>
      <c r="W3" s="121">
        <v>1</v>
      </c>
      <c r="X3" s="121">
        <v>1</v>
      </c>
      <c r="Y3" s="121">
        <v>1</v>
      </c>
    </row>
    <row r="13" spans="1:26" ht="33.75" customHeight="1">
      <c r="C13" s="176" t="s">
        <v>367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8"/>
      <c r="Q13" s="173" t="s">
        <v>368</v>
      </c>
      <c r="R13" s="174"/>
      <c r="S13" s="174"/>
      <c r="T13" s="174"/>
      <c r="U13" s="174"/>
      <c r="V13" s="174"/>
      <c r="W13" s="174"/>
      <c r="X13" s="174"/>
      <c r="Y13" s="175"/>
    </row>
    <row r="14" spans="1:26" ht="409.5">
      <c r="A14" s="103"/>
      <c r="B14" s="103"/>
      <c r="C14" s="119" t="s">
        <v>259</v>
      </c>
      <c r="D14" s="119" t="s">
        <v>268</v>
      </c>
      <c r="E14" s="119" t="s">
        <v>270</v>
      </c>
      <c r="F14" s="119" t="s">
        <v>271</v>
      </c>
      <c r="G14" s="119" t="s">
        <v>277</v>
      </c>
      <c r="H14" s="119" t="s">
        <v>278</v>
      </c>
      <c r="I14" s="119" t="s">
        <v>291</v>
      </c>
      <c r="J14" s="119" t="s">
        <v>297</v>
      </c>
      <c r="K14" s="119" t="s">
        <v>300</v>
      </c>
      <c r="L14" s="119" t="s">
        <v>301</v>
      </c>
      <c r="M14" s="119" t="s">
        <v>304</v>
      </c>
      <c r="N14" s="119" t="s">
        <v>305</v>
      </c>
      <c r="P14" s="103"/>
      <c r="Q14" s="119" t="s">
        <v>87</v>
      </c>
      <c r="R14" s="119" t="s">
        <v>251</v>
      </c>
      <c r="S14" s="119" t="s">
        <v>254</v>
      </c>
      <c r="T14" s="119" t="s">
        <v>261</v>
      </c>
      <c r="U14" s="119" t="s">
        <v>264</v>
      </c>
      <c r="V14" s="119" t="s">
        <v>265</v>
      </c>
      <c r="W14" s="119" t="s">
        <v>294</v>
      </c>
      <c r="X14" s="119" t="s">
        <v>296</v>
      </c>
      <c r="Y14" s="119" t="s">
        <v>299</v>
      </c>
    </row>
    <row r="15" spans="1:26">
      <c r="A15" s="104" t="s">
        <v>242</v>
      </c>
      <c r="B15" s="104"/>
      <c r="C15" s="120">
        <v>2</v>
      </c>
      <c r="D15" s="120">
        <v>2</v>
      </c>
      <c r="E15" s="120">
        <v>8</v>
      </c>
      <c r="F15" s="120">
        <v>2</v>
      </c>
      <c r="G15" s="120">
        <v>2</v>
      </c>
      <c r="H15" s="120">
        <v>4</v>
      </c>
      <c r="I15" s="120">
        <v>5</v>
      </c>
      <c r="J15" s="120">
        <v>10</v>
      </c>
      <c r="K15" s="120">
        <v>4</v>
      </c>
      <c r="L15" s="120">
        <v>5</v>
      </c>
      <c r="M15" s="120">
        <v>5</v>
      </c>
      <c r="N15" s="120">
        <v>4</v>
      </c>
      <c r="P15" s="104"/>
      <c r="Q15" s="121">
        <v>1</v>
      </c>
      <c r="R15" s="121">
        <v>1</v>
      </c>
      <c r="S15" s="121">
        <v>1</v>
      </c>
      <c r="T15" s="121">
        <v>1</v>
      </c>
      <c r="U15" s="121">
        <v>1</v>
      </c>
      <c r="V15" s="121">
        <v>1</v>
      </c>
      <c r="W15" s="121">
        <v>1</v>
      </c>
      <c r="X15" s="121">
        <v>1</v>
      </c>
      <c r="Y15" s="121">
        <v>1</v>
      </c>
    </row>
    <row r="26" spans="1:26" ht="35.1" customHeight="1">
      <c r="B26" s="173" t="s">
        <v>370</v>
      </c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5"/>
      <c r="P26" s="173" t="s">
        <v>369</v>
      </c>
      <c r="Q26" s="174"/>
      <c r="R26" s="174"/>
      <c r="S26" s="174"/>
      <c r="T26" s="174"/>
      <c r="U26" s="174"/>
      <c r="V26" s="174"/>
      <c r="W26" s="174"/>
      <c r="X26" s="174"/>
      <c r="Y26" s="174"/>
      <c r="Z26" s="175"/>
    </row>
    <row r="27" spans="1:26" ht="409.5">
      <c r="A27" s="103"/>
      <c r="B27" s="119" t="s">
        <v>252</v>
      </c>
      <c r="C27" s="119" t="s">
        <v>253</v>
      </c>
      <c r="D27" s="119" t="s">
        <v>255</v>
      </c>
      <c r="E27" s="119" t="s">
        <v>256</v>
      </c>
      <c r="F27" s="119" t="s">
        <v>257</v>
      </c>
      <c r="G27" s="119" t="s">
        <v>258</v>
      </c>
      <c r="H27" s="119" t="s">
        <v>269</v>
      </c>
      <c r="I27" s="119" t="s">
        <v>272</v>
      </c>
      <c r="J27" s="119" t="s">
        <v>275</v>
      </c>
      <c r="K27" s="119" t="s">
        <v>282</v>
      </c>
      <c r="L27" s="119" t="s">
        <v>290</v>
      </c>
      <c r="M27" s="119" t="s">
        <v>295</v>
      </c>
      <c r="N27" s="103"/>
      <c r="O27" s="103"/>
      <c r="P27" s="119" t="s">
        <v>254</v>
      </c>
      <c r="Q27" s="119" t="s">
        <v>260</v>
      </c>
      <c r="R27" s="119" t="s">
        <v>263</v>
      </c>
      <c r="S27" s="119" t="s">
        <v>267</v>
      </c>
      <c r="T27" s="119" t="s">
        <v>271</v>
      </c>
      <c r="U27" s="119" t="s">
        <v>281</v>
      </c>
      <c r="V27" s="119" t="s">
        <v>296</v>
      </c>
      <c r="W27" s="119" t="s">
        <v>297</v>
      </c>
      <c r="X27" s="119" t="s">
        <v>298</v>
      </c>
      <c r="Y27" s="119" t="s">
        <v>299</v>
      </c>
      <c r="Z27" s="119" t="s">
        <v>301</v>
      </c>
    </row>
    <row r="28" spans="1:26">
      <c r="A28" s="104" t="s">
        <v>243</v>
      </c>
      <c r="B28" s="120">
        <v>38</v>
      </c>
      <c r="C28" s="120">
        <v>38</v>
      </c>
      <c r="D28" s="120">
        <v>38</v>
      </c>
      <c r="E28" s="120">
        <v>38</v>
      </c>
      <c r="F28" s="120">
        <v>38</v>
      </c>
      <c r="G28" s="120">
        <v>38</v>
      </c>
      <c r="H28" s="120">
        <v>38</v>
      </c>
      <c r="I28" s="120">
        <v>38</v>
      </c>
      <c r="J28" s="120">
        <v>38</v>
      </c>
      <c r="K28" s="120">
        <v>38</v>
      </c>
      <c r="L28" s="120">
        <v>38</v>
      </c>
      <c r="M28" s="120">
        <v>38</v>
      </c>
      <c r="N28" s="104"/>
      <c r="O28" s="104"/>
      <c r="P28" s="121">
        <v>1</v>
      </c>
      <c r="Q28" s="121">
        <v>1</v>
      </c>
      <c r="R28" s="121">
        <v>5</v>
      </c>
      <c r="S28" s="121">
        <v>1</v>
      </c>
      <c r="T28" s="121">
        <v>2</v>
      </c>
      <c r="U28" s="121">
        <v>5</v>
      </c>
      <c r="V28" s="121">
        <v>1</v>
      </c>
      <c r="W28" s="121">
        <v>7</v>
      </c>
      <c r="X28" s="121">
        <v>3</v>
      </c>
      <c r="Y28" s="121">
        <v>5</v>
      </c>
      <c r="Z28" s="121">
        <v>7</v>
      </c>
    </row>
  </sheetData>
  <mergeCells count="6">
    <mergeCell ref="B1:K1"/>
    <mergeCell ref="O1:Y1"/>
    <mergeCell ref="C13:N13"/>
    <mergeCell ref="Q13:Y13"/>
    <mergeCell ref="P26:Z26"/>
    <mergeCell ref="B26:M26"/>
  </mergeCells>
  <pageMargins left="0.7" right="0.7" top="0.75" bottom="0.75" header="0.3" footer="0.3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35"/>
  <sheetViews>
    <sheetView topLeftCell="A18" zoomScale="150" zoomScaleNormal="150" workbookViewId="0">
      <selection activeCell="E46" sqref="E46"/>
    </sheetView>
  </sheetViews>
  <sheetFormatPr baseColWidth="10" defaultRowHeight="15"/>
  <cols>
    <col min="1" max="1" width="40.85546875" customWidth="1"/>
  </cols>
  <sheetData>
    <row r="1" spans="1:14" ht="30">
      <c r="A1" s="65"/>
      <c r="B1" s="117" t="s">
        <v>349</v>
      </c>
      <c r="C1" s="117"/>
      <c r="D1" s="117"/>
    </row>
    <row r="2" spans="1:14">
      <c r="A2" t="s">
        <v>403</v>
      </c>
      <c r="B2">
        <v>30</v>
      </c>
    </row>
    <row r="3" spans="1:14">
      <c r="A3" t="s">
        <v>404</v>
      </c>
      <c r="B3">
        <v>30</v>
      </c>
    </row>
    <row r="4" spans="1:14">
      <c r="A4" t="s">
        <v>307</v>
      </c>
      <c r="B4">
        <v>21</v>
      </c>
    </row>
    <row r="5" spans="1:14">
      <c r="A5" t="s">
        <v>308</v>
      </c>
      <c r="B5">
        <v>31</v>
      </c>
    </row>
    <row r="6" spans="1:14">
      <c r="A6" t="s">
        <v>405</v>
      </c>
      <c r="B6">
        <v>29</v>
      </c>
    </row>
    <row r="7" spans="1:14">
      <c r="A7" s="65" t="s">
        <v>63</v>
      </c>
    </row>
    <row r="8" spans="1:14">
      <c r="A8" t="s">
        <v>406</v>
      </c>
      <c r="B8">
        <v>25</v>
      </c>
    </row>
    <row r="9" spans="1:14">
      <c r="A9" t="s">
        <v>309</v>
      </c>
      <c r="B9">
        <v>27</v>
      </c>
    </row>
    <row r="10" spans="1:14">
      <c r="A10" t="s">
        <v>310</v>
      </c>
      <c r="B10">
        <v>21</v>
      </c>
    </row>
    <row r="11" spans="1:14">
      <c r="A11" t="s">
        <v>407</v>
      </c>
      <c r="B11">
        <v>26</v>
      </c>
    </row>
    <row r="12" spans="1:14">
      <c r="A12" t="s">
        <v>408</v>
      </c>
      <c r="B12">
        <v>29</v>
      </c>
    </row>
    <row r="13" spans="1:14">
      <c r="A13" t="s">
        <v>311</v>
      </c>
      <c r="B13">
        <v>28</v>
      </c>
    </row>
    <row r="14" spans="1:14">
      <c r="A14" s="65" t="s">
        <v>79</v>
      </c>
    </row>
    <row r="15" spans="1:14">
      <c r="A15" t="s">
        <v>312</v>
      </c>
      <c r="B15">
        <v>25</v>
      </c>
    </row>
    <row r="16" spans="1:14">
      <c r="A16" t="s">
        <v>409</v>
      </c>
      <c r="B16">
        <v>25</v>
      </c>
    </row>
    <row r="17" spans="1:14">
      <c r="A17" t="s">
        <v>313</v>
      </c>
      <c r="B17">
        <v>28</v>
      </c>
    </row>
    <row r="18" spans="1:14">
      <c r="A18" t="s">
        <v>314</v>
      </c>
      <c r="B18">
        <v>28</v>
      </c>
    </row>
    <row r="19" spans="1:14">
      <c r="A19" t="s">
        <v>315</v>
      </c>
      <c r="B19">
        <v>27</v>
      </c>
    </row>
    <row r="20" spans="1:14">
      <c r="A20" t="s">
        <v>316</v>
      </c>
      <c r="B20">
        <v>27</v>
      </c>
    </row>
    <row r="21" spans="1:14">
      <c r="A21" s="65" t="s">
        <v>91</v>
      </c>
    </row>
    <row r="22" spans="1:14">
      <c r="A22" t="s">
        <v>410</v>
      </c>
      <c r="B22">
        <v>24</v>
      </c>
    </row>
    <row r="23" spans="1:14">
      <c r="A23" t="s">
        <v>317</v>
      </c>
      <c r="B23">
        <v>23</v>
      </c>
    </row>
    <row r="24" spans="1:14">
      <c r="A24" t="s">
        <v>318</v>
      </c>
      <c r="B24">
        <v>24</v>
      </c>
    </row>
    <row r="25" spans="1:14">
      <c r="A25" t="s">
        <v>319</v>
      </c>
      <c r="B25">
        <v>23</v>
      </c>
    </row>
    <row r="26" spans="1:14">
      <c r="A26" t="s">
        <v>320</v>
      </c>
      <c r="B26">
        <v>22</v>
      </c>
    </row>
    <row r="27" spans="1:14">
      <c r="A27" t="s">
        <v>321</v>
      </c>
      <c r="B27">
        <v>22</v>
      </c>
    </row>
    <row r="28" spans="1:14">
      <c r="A28" s="65" t="s">
        <v>100</v>
      </c>
    </row>
    <row r="29" spans="1:14">
      <c r="A29" t="s">
        <v>322</v>
      </c>
      <c r="B29">
        <v>24</v>
      </c>
    </row>
    <row r="30" spans="1:14">
      <c r="A30" t="s">
        <v>323</v>
      </c>
      <c r="B30">
        <v>26</v>
      </c>
    </row>
    <row r="31" spans="1:14">
      <c r="A31" t="s">
        <v>324</v>
      </c>
      <c r="B31">
        <v>33</v>
      </c>
    </row>
    <row r="32" spans="1:14">
      <c r="A32" t="s">
        <v>325</v>
      </c>
      <c r="B32">
        <v>29</v>
      </c>
    </row>
    <row r="33" spans="1:14">
      <c r="A33" t="s">
        <v>326</v>
      </c>
      <c r="B33">
        <v>28</v>
      </c>
    </row>
    <row r="34" spans="1:14">
      <c r="A34" t="s">
        <v>327</v>
      </c>
      <c r="B34">
        <v>29</v>
      </c>
    </row>
    <row r="35" spans="1:14">
      <c r="A35" s="65" t="s">
        <v>116</v>
      </c>
    </row>
    <row r="36" spans="1:14">
      <c r="A36" t="s">
        <v>333</v>
      </c>
      <c r="B36">
        <v>19</v>
      </c>
    </row>
    <row r="37" spans="1:14">
      <c r="A37" t="s">
        <v>334</v>
      </c>
      <c r="B37">
        <v>28</v>
      </c>
    </row>
    <row r="38" spans="1:14">
      <c r="A38" t="s">
        <v>335</v>
      </c>
      <c r="B38">
        <v>25</v>
      </c>
    </row>
    <row r="39" spans="1:14">
      <c r="A39" t="s">
        <v>336</v>
      </c>
      <c r="B39">
        <v>28</v>
      </c>
    </row>
    <row r="40" spans="1:14">
      <c r="A40" t="s">
        <v>337</v>
      </c>
      <c r="B40">
        <v>21</v>
      </c>
    </row>
    <row r="41" spans="1:14">
      <c r="A41" t="s">
        <v>338</v>
      </c>
      <c r="B41">
        <v>28</v>
      </c>
    </row>
    <row r="42" spans="1:14">
      <c r="A42" t="s">
        <v>339</v>
      </c>
      <c r="B42">
        <v>22</v>
      </c>
    </row>
    <row r="43" spans="1:14">
      <c r="A43" t="s">
        <v>340</v>
      </c>
      <c r="B43">
        <v>20</v>
      </c>
    </row>
    <row r="44" spans="1:14" s="118" customFormat="1" ht="15.75" thickBot="1">
      <c r="A44" s="118" t="s">
        <v>341</v>
      </c>
      <c r="B44" s="118">
        <v>20</v>
      </c>
    </row>
    <row r="46" spans="1:14" ht="30">
      <c r="A46" s="65"/>
      <c r="B46" s="117" t="s">
        <v>352</v>
      </c>
    </row>
    <row r="47" spans="1:14">
      <c r="A47" t="s">
        <v>403</v>
      </c>
      <c r="B47">
        <v>0</v>
      </c>
      <c r="D47" s="117"/>
    </row>
    <row r="48" spans="1:14" s="10" customFormat="1">
      <c r="A48" t="s">
        <v>404</v>
      </c>
      <c r="B48">
        <v>0</v>
      </c>
      <c r="D48"/>
    </row>
    <row r="49" spans="1:14" s="10" customFormat="1" hidden="1">
      <c r="A49" t="s">
        <v>307</v>
      </c>
      <c r="B49">
        <v>6</v>
      </c>
      <c r="D49"/>
    </row>
    <row r="50" spans="1:14" s="10" customFormat="1">
      <c r="A50" t="s">
        <v>308</v>
      </c>
      <c r="B50">
        <v>0</v>
      </c>
      <c r="D50"/>
    </row>
    <row r="51" spans="1:14" s="10" customFormat="1">
      <c r="A51" t="s">
        <v>405</v>
      </c>
      <c r="B51">
        <v>2</v>
      </c>
      <c r="D51"/>
    </row>
    <row r="52" spans="1:14" s="10" customFormat="1">
      <c r="A52" s="65" t="s">
        <v>63</v>
      </c>
      <c r="B52"/>
      <c r="D52"/>
    </row>
    <row r="53" spans="1:14" s="10" customFormat="1">
      <c r="A53" t="s">
        <v>406</v>
      </c>
      <c r="B53">
        <v>3</v>
      </c>
      <c r="D53"/>
    </row>
    <row r="54" spans="1:14" s="10" customFormat="1">
      <c r="A54" t="s">
        <v>309</v>
      </c>
      <c r="B54">
        <v>1</v>
      </c>
      <c r="D54"/>
    </row>
    <row r="55" spans="1:14" s="10" customFormat="1">
      <c r="A55" t="s">
        <v>310</v>
      </c>
      <c r="B55">
        <v>5</v>
      </c>
      <c r="D55"/>
      <c r="N55" s="112"/>
    </row>
    <row r="56" spans="1:14" s="10" customFormat="1">
      <c r="A56" t="s">
        <v>407</v>
      </c>
      <c r="B56">
        <v>0</v>
      </c>
      <c r="D56"/>
    </row>
    <row r="57" spans="1:14" s="10" customFormat="1">
      <c r="A57" t="s">
        <v>408</v>
      </c>
      <c r="B57">
        <v>1</v>
      </c>
      <c r="D57"/>
    </row>
    <row r="58" spans="1:14">
      <c r="A58" t="s">
        <v>311</v>
      </c>
      <c r="B58">
        <v>1</v>
      </c>
    </row>
    <row r="59" spans="1:14">
      <c r="A59" s="65" t="s">
        <v>79</v>
      </c>
    </row>
    <row r="60" spans="1:14">
      <c r="A60" t="s">
        <v>312</v>
      </c>
      <c r="B60">
        <v>2</v>
      </c>
    </row>
    <row r="61" spans="1:14">
      <c r="A61" t="s">
        <v>409</v>
      </c>
      <c r="B61">
        <v>3</v>
      </c>
    </row>
    <row r="62" spans="1:14">
      <c r="A62" t="s">
        <v>313</v>
      </c>
      <c r="B62">
        <v>0</v>
      </c>
    </row>
    <row r="63" spans="1:14">
      <c r="A63" t="s">
        <v>314</v>
      </c>
      <c r="B63">
        <v>0</v>
      </c>
    </row>
    <row r="64" spans="1:14">
      <c r="A64" t="s">
        <v>315</v>
      </c>
      <c r="B64">
        <v>0</v>
      </c>
    </row>
    <row r="65" spans="1:14">
      <c r="A65" t="s">
        <v>316</v>
      </c>
      <c r="B65">
        <v>0</v>
      </c>
    </row>
    <row r="66" spans="1:14">
      <c r="A66" s="65" t="s">
        <v>91</v>
      </c>
    </row>
    <row r="67" spans="1:14">
      <c r="A67" t="s">
        <v>410</v>
      </c>
      <c r="B67">
        <v>2</v>
      </c>
    </row>
    <row r="68" spans="1:14">
      <c r="A68" t="s">
        <v>317</v>
      </c>
      <c r="B68">
        <v>4</v>
      </c>
    </row>
    <row r="69" spans="1:14">
      <c r="A69" t="s">
        <v>318</v>
      </c>
      <c r="B69">
        <v>2</v>
      </c>
    </row>
    <row r="70" spans="1:14">
      <c r="A70" t="s">
        <v>319</v>
      </c>
      <c r="B70">
        <v>1</v>
      </c>
    </row>
    <row r="71" spans="1:14">
      <c r="A71" t="s">
        <v>320</v>
      </c>
      <c r="B71">
        <v>0</v>
      </c>
    </row>
    <row r="72" spans="1:14">
      <c r="A72" t="s">
        <v>321</v>
      </c>
      <c r="B72">
        <v>0</v>
      </c>
    </row>
    <row r="73" spans="1:14">
      <c r="A73" s="65" t="s">
        <v>100</v>
      </c>
    </row>
    <row r="74" spans="1:14">
      <c r="A74" t="s">
        <v>322</v>
      </c>
      <c r="B74">
        <v>0</v>
      </c>
    </row>
    <row r="75" spans="1:14">
      <c r="A75" t="s">
        <v>323</v>
      </c>
      <c r="B75">
        <v>0</v>
      </c>
    </row>
    <row r="76" spans="1:14">
      <c r="A76" t="s">
        <v>324</v>
      </c>
      <c r="B76">
        <v>0</v>
      </c>
    </row>
    <row r="77" spans="1:14">
      <c r="A77" t="s">
        <v>325</v>
      </c>
      <c r="B77">
        <v>1</v>
      </c>
    </row>
    <row r="78" spans="1:14">
      <c r="A78" t="s">
        <v>326</v>
      </c>
      <c r="B78">
        <v>0</v>
      </c>
    </row>
    <row r="79" spans="1:14">
      <c r="A79" t="s">
        <v>327</v>
      </c>
      <c r="B79">
        <v>0</v>
      </c>
    </row>
    <row r="80" spans="1:14">
      <c r="A80" s="65" t="s">
        <v>116</v>
      </c>
    </row>
    <row r="81" spans="1:14">
      <c r="A81" t="s">
        <v>333</v>
      </c>
      <c r="B81">
        <v>6</v>
      </c>
    </row>
    <row r="82" spans="1:14">
      <c r="A82" t="s">
        <v>334</v>
      </c>
      <c r="B82">
        <v>0</v>
      </c>
    </row>
    <row r="83" spans="1:14">
      <c r="A83" t="s">
        <v>335</v>
      </c>
      <c r="B83">
        <v>0</v>
      </c>
    </row>
    <row r="84" spans="1:14">
      <c r="A84" t="s">
        <v>336</v>
      </c>
      <c r="B84">
        <v>0</v>
      </c>
    </row>
    <row r="85" spans="1:14">
      <c r="A85" t="s">
        <v>337</v>
      </c>
      <c r="B85">
        <v>5</v>
      </c>
    </row>
    <row r="86" spans="1:14">
      <c r="A86" t="s">
        <v>338</v>
      </c>
      <c r="B86">
        <v>0</v>
      </c>
    </row>
    <row r="87" spans="1:14">
      <c r="A87" t="s">
        <v>339</v>
      </c>
      <c r="B87">
        <v>6</v>
      </c>
    </row>
    <row r="88" spans="1:14">
      <c r="A88" t="s">
        <v>340</v>
      </c>
      <c r="B88">
        <v>7</v>
      </c>
    </row>
    <row r="89" spans="1:14" s="118" customFormat="1" ht="15.75" thickBot="1">
      <c r="A89" s="118" t="s">
        <v>341</v>
      </c>
      <c r="B89" s="118">
        <v>4</v>
      </c>
    </row>
    <row r="92" spans="1:14" ht="30">
      <c r="A92" s="65"/>
      <c r="B92" s="117" t="s">
        <v>351</v>
      </c>
      <c r="C92" s="117"/>
    </row>
    <row r="93" spans="1:14">
      <c r="A93" t="s">
        <v>403</v>
      </c>
      <c r="B93">
        <v>27</v>
      </c>
    </row>
    <row r="94" spans="1:14">
      <c r="A94" t="s">
        <v>404</v>
      </c>
      <c r="B94">
        <v>27</v>
      </c>
    </row>
    <row r="95" spans="1:14">
      <c r="A95" t="s">
        <v>307</v>
      </c>
      <c r="B95">
        <v>30</v>
      </c>
    </row>
    <row r="96" spans="1:14">
      <c r="A96" t="s">
        <v>308</v>
      </c>
      <c r="B96">
        <v>26</v>
      </c>
    </row>
    <row r="97" spans="1:14">
      <c r="A97" t="s">
        <v>405</v>
      </c>
      <c r="B97">
        <v>26</v>
      </c>
    </row>
    <row r="98" spans="1:14">
      <c r="A98" s="65" t="s">
        <v>63</v>
      </c>
    </row>
    <row r="99" spans="1:14">
      <c r="A99" t="s">
        <v>406</v>
      </c>
      <c r="B99">
        <v>29</v>
      </c>
    </row>
    <row r="100" spans="1:14">
      <c r="A100" t="s">
        <v>309</v>
      </c>
      <c r="B100">
        <v>29</v>
      </c>
    </row>
    <row r="101" spans="1:14">
      <c r="A101" t="s">
        <v>310</v>
      </c>
      <c r="B101">
        <v>31</v>
      </c>
    </row>
    <row r="102" spans="1:14">
      <c r="A102" t="s">
        <v>407</v>
      </c>
      <c r="B102">
        <v>31</v>
      </c>
    </row>
    <row r="103" spans="1:14">
      <c r="A103" t="s">
        <v>408</v>
      </c>
      <c r="B103">
        <v>27</v>
      </c>
    </row>
    <row r="104" spans="1:14">
      <c r="A104" t="s">
        <v>311</v>
      </c>
      <c r="B104">
        <v>28</v>
      </c>
    </row>
    <row r="105" spans="1:14">
      <c r="A105" s="65" t="s">
        <v>79</v>
      </c>
    </row>
    <row r="106" spans="1:14">
      <c r="A106" t="s">
        <v>312</v>
      </c>
      <c r="B106">
        <v>30</v>
      </c>
    </row>
    <row r="107" spans="1:14">
      <c r="A107" t="s">
        <v>409</v>
      </c>
      <c r="B107">
        <v>29</v>
      </c>
    </row>
    <row r="108" spans="1:14">
      <c r="A108" t="s">
        <v>313</v>
      </c>
      <c r="B108">
        <v>29</v>
      </c>
    </row>
    <row r="109" spans="1:14">
      <c r="A109" t="s">
        <v>314</v>
      </c>
      <c r="B109">
        <v>29</v>
      </c>
    </row>
    <row r="110" spans="1:14">
      <c r="A110" t="s">
        <v>315</v>
      </c>
      <c r="B110">
        <v>30</v>
      </c>
    </row>
    <row r="111" spans="1:14">
      <c r="A111" t="s">
        <v>316</v>
      </c>
      <c r="B111">
        <v>30</v>
      </c>
    </row>
    <row r="112" spans="1:14">
      <c r="A112" s="65" t="s">
        <v>91</v>
      </c>
    </row>
    <row r="113" spans="1:14">
      <c r="A113" t="s">
        <v>410</v>
      </c>
      <c r="B113">
        <v>31</v>
      </c>
    </row>
    <row r="114" spans="1:14">
      <c r="A114" t="s">
        <v>317</v>
      </c>
      <c r="B114">
        <v>30</v>
      </c>
    </row>
    <row r="115" spans="1:14">
      <c r="A115" t="s">
        <v>318</v>
      </c>
      <c r="B115">
        <v>31</v>
      </c>
    </row>
    <row r="116" spans="1:14">
      <c r="A116" t="s">
        <v>319</v>
      </c>
      <c r="B116">
        <v>33</v>
      </c>
    </row>
    <row r="117" spans="1:14">
      <c r="A117" t="s">
        <v>320</v>
      </c>
      <c r="B117">
        <v>35</v>
      </c>
    </row>
    <row r="118" spans="1:14">
      <c r="A118" t="s">
        <v>321</v>
      </c>
      <c r="B118">
        <v>35</v>
      </c>
    </row>
    <row r="119" spans="1:14">
      <c r="A119" s="65" t="s">
        <v>100</v>
      </c>
    </row>
    <row r="120" spans="1:14">
      <c r="A120" t="s">
        <v>322</v>
      </c>
      <c r="B120">
        <v>33</v>
      </c>
    </row>
    <row r="121" spans="1:14">
      <c r="A121" t="s">
        <v>323</v>
      </c>
      <c r="B121">
        <v>31</v>
      </c>
    </row>
    <row r="122" spans="1:14">
      <c r="A122" t="s">
        <v>324</v>
      </c>
      <c r="B122">
        <v>24</v>
      </c>
    </row>
    <row r="123" spans="1:14">
      <c r="A123" t="s">
        <v>325</v>
      </c>
      <c r="B123">
        <v>27</v>
      </c>
    </row>
    <row r="124" spans="1:14">
      <c r="A124" t="s">
        <v>326</v>
      </c>
      <c r="B124">
        <v>29</v>
      </c>
    </row>
    <row r="125" spans="1:14">
      <c r="A125" t="s">
        <v>327</v>
      </c>
      <c r="B125">
        <v>28</v>
      </c>
    </row>
    <row r="126" spans="1:14">
      <c r="A126" s="65" t="s">
        <v>116</v>
      </c>
    </row>
    <row r="127" spans="1:14">
      <c r="A127" t="s">
        <v>333</v>
      </c>
      <c r="B127">
        <v>32</v>
      </c>
    </row>
    <row r="128" spans="1:14">
      <c r="A128" t="s">
        <v>334</v>
      </c>
      <c r="B128">
        <v>29</v>
      </c>
    </row>
    <row r="129" spans="1:14">
      <c r="A129" t="s">
        <v>335</v>
      </c>
      <c r="B129">
        <v>32</v>
      </c>
    </row>
    <row r="130" spans="1:14">
      <c r="A130" t="s">
        <v>336</v>
      </c>
      <c r="B130">
        <v>29</v>
      </c>
    </row>
    <row r="131" spans="1:14">
      <c r="A131" t="s">
        <v>337</v>
      </c>
      <c r="B131">
        <v>31</v>
      </c>
    </row>
    <row r="132" spans="1:14">
      <c r="A132" t="s">
        <v>338</v>
      </c>
      <c r="B132">
        <v>29</v>
      </c>
    </row>
    <row r="133" spans="1:14">
      <c r="A133" t="s">
        <v>339</v>
      </c>
      <c r="B133">
        <v>29</v>
      </c>
    </row>
    <row r="134" spans="1:14">
      <c r="A134" t="s">
        <v>340</v>
      </c>
      <c r="B134">
        <v>30</v>
      </c>
    </row>
    <row r="135" spans="1:14" ht="15.75" thickBot="1">
      <c r="A135" s="118" t="s">
        <v>341</v>
      </c>
      <c r="B135" s="118">
        <v>33</v>
      </c>
      <c r="C135" s="118"/>
    </row>
  </sheetData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27"/>
  <sheetViews>
    <sheetView topLeftCell="B68" zoomScale="150" zoomScaleNormal="150" workbookViewId="0">
      <selection activeCell="B116" sqref="A73:B116"/>
    </sheetView>
  </sheetViews>
  <sheetFormatPr baseColWidth="10" defaultRowHeight="15"/>
  <cols>
    <col min="1" max="1" width="59.7109375" customWidth="1"/>
  </cols>
  <sheetData>
    <row r="1" spans="1:14">
      <c r="A1" s="179" t="s">
        <v>374</v>
      </c>
      <c r="B1" s="179"/>
    </row>
    <row r="2" spans="1:14">
      <c r="A2" s="101" t="s">
        <v>358</v>
      </c>
      <c r="B2" s="165"/>
      <c r="C2" s="117"/>
      <c r="D2" s="117"/>
    </row>
    <row r="3" spans="1:14">
      <c r="A3" s="1" t="s">
        <v>403</v>
      </c>
      <c r="B3" s="1">
        <v>30</v>
      </c>
    </row>
    <row r="4" spans="1:14">
      <c r="A4" s="1" t="s">
        <v>404</v>
      </c>
      <c r="B4" s="1">
        <v>30</v>
      </c>
    </row>
    <row r="5" spans="1:14">
      <c r="A5" s="1" t="s">
        <v>307</v>
      </c>
      <c r="B5" s="1">
        <v>21</v>
      </c>
    </row>
    <row r="6" spans="1:14">
      <c r="A6" s="1" t="s">
        <v>308</v>
      </c>
      <c r="B6" s="1">
        <v>31</v>
      </c>
    </row>
    <row r="7" spans="1:14">
      <c r="A7" s="1" t="s">
        <v>405</v>
      </c>
      <c r="B7" s="1">
        <v>29</v>
      </c>
    </row>
    <row r="8" spans="1:14">
      <c r="A8" s="101" t="s">
        <v>63</v>
      </c>
      <c r="B8" s="1"/>
    </row>
    <row r="9" spans="1:14">
      <c r="A9" s="1" t="s">
        <v>406</v>
      </c>
      <c r="B9" s="1">
        <v>25</v>
      </c>
    </row>
    <row r="10" spans="1:14">
      <c r="A10" s="1" t="s">
        <v>309</v>
      </c>
      <c r="B10" s="1">
        <v>27</v>
      </c>
    </row>
    <row r="11" spans="1:14">
      <c r="A11" s="1" t="s">
        <v>310</v>
      </c>
      <c r="B11" s="1">
        <v>21</v>
      </c>
    </row>
    <row r="12" spans="1:14">
      <c r="A12" s="1" t="s">
        <v>407</v>
      </c>
      <c r="B12" s="1">
        <v>26</v>
      </c>
    </row>
    <row r="13" spans="1:14">
      <c r="A13" s="1" t="s">
        <v>408</v>
      </c>
      <c r="B13" s="1">
        <v>29</v>
      </c>
    </row>
    <row r="14" spans="1:14">
      <c r="A14" s="1" t="s">
        <v>311</v>
      </c>
      <c r="B14" s="1">
        <v>28</v>
      </c>
    </row>
    <row r="15" spans="1:14">
      <c r="A15" s="101" t="s">
        <v>79</v>
      </c>
      <c r="B15" s="1"/>
    </row>
    <row r="16" spans="1:14">
      <c r="A16" s="1" t="s">
        <v>312</v>
      </c>
      <c r="B16" s="1">
        <v>25</v>
      </c>
    </row>
    <row r="17" spans="1:14">
      <c r="A17" s="1" t="s">
        <v>409</v>
      </c>
      <c r="B17" s="1">
        <v>25</v>
      </c>
    </row>
    <row r="18" spans="1:14">
      <c r="A18" s="1" t="s">
        <v>313</v>
      </c>
      <c r="B18" s="1">
        <v>28</v>
      </c>
    </row>
    <row r="19" spans="1:14">
      <c r="A19" s="1" t="s">
        <v>314</v>
      </c>
      <c r="B19" s="1">
        <v>28</v>
      </c>
    </row>
    <row r="20" spans="1:14">
      <c r="A20" s="1" t="s">
        <v>315</v>
      </c>
      <c r="B20" s="1">
        <v>27</v>
      </c>
    </row>
    <row r="21" spans="1:14">
      <c r="A21" s="1" t="s">
        <v>316</v>
      </c>
      <c r="B21" s="1">
        <v>27</v>
      </c>
    </row>
    <row r="22" spans="1:14">
      <c r="A22" s="101" t="s">
        <v>91</v>
      </c>
      <c r="B22" s="1"/>
    </row>
    <row r="23" spans="1:14">
      <c r="A23" s="1" t="s">
        <v>410</v>
      </c>
      <c r="B23" s="1">
        <v>24</v>
      </c>
    </row>
    <row r="24" spans="1:14">
      <c r="A24" s="1" t="s">
        <v>317</v>
      </c>
      <c r="B24" s="1">
        <v>23</v>
      </c>
    </row>
    <row r="25" spans="1:14">
      <c r="A25" s="1" t="s">
        <v>318</v>
      </c>
      <c r="B25" s="1">
        <v>24</v>
      </c>
    </row>
    <row r="26" spans="1:14">
      <c r="A26" s="1" t="s">
        <v>319</v>
      </c>
      <c r="B26" s="1">
        <v>23</v>
      </c>
    </row>
    <row r="27" spans="1:14">
      <c r="A27" s="1" t="s">
        <v>320</v>
      </c>
      <c r="B27" s="1">
        <v>22</v>
      </c>
    </row>
    <row r="28" spans="1:14">
      <c r="A28" s="1" t="s">
        <v>321</v>
      </c>
      <c r="B28" s="1">
        <v>22</v>
      </c>
    </row>
    <row r="29" spans="1:14">
      <c r="A29" s="101" t="s">
        <v>100</v>
      </c>
      <c r="B29" s="1"/>
    </row>
    <row r="30" spans="1:14">
      <c r="A30" s="1" t="s">
        <v>322</v>
      </c>
      <c r="B30" s="1">
        <v>24</v>
      </c>
    </row>
    <row r="31" spans="1:14">
      <c r="A31" s="1" t="s">
        <v>323</v>
      </c>
      <c r="B31" s="1">
        <v>26</v>
      </c>
    </row>
    <row r="32" spans="1:14">
      <c r="A32" s="1" t="s">
        <v>324</v>
      </c>
      <c r="B32" s="1">
        <v>33</v>
      </c>
    </row>
    <row r="33" spans="1:14">
      <c r="A33" s="1" t="s">
        <v>325</v>
      </c>
      <c r="B33" s="1">
        <v>29</v>
      </c>
    </row>
    <row r="34" spans="1:14">
      <c r="A34" s="1" t="s">
        <v>326</v>
      </c>
      <c r="B34" s="1">
        <v>28</v>
      </c>
    </row>
    <row r="35" spans="1:14">
      <c r="A35" s="1" t="s">
        <v>327</v>
      </c>
      <c r="B35" s="1">
        <v>29</v>
      </c>
    </row>
    <row r="36" spans="1:14">
      <c r="A36" s="101" t="s">
        <v>116</v>
      </c>
      <c r="B36" s="1"/>
    </row>
    <row r="37" spans="1:14">
      <c r="A37" s="1" t="s">
        <v>333</v>
      </c>
      <c r="B37" s="1">
        <v>19</v>
      </c>
    </row>
    <row r="38" spans="1:14">
      <c r="A38" s="1" t="s">
        <v>334</v>
      </c>
      <c r="B38" s="1">
        <v>28</v>
      </c>
    </row>
    <row r="39" spans="1:14">
      <c r="A39" s="1" t="s">
        <v>335</v>
      </c>
      <c r="B39" s="1">
        <v>25</v>
      </c>
    </row>
    <row r="40" spans="1:14">
      <c r="A40" s="1" t="s">
        <v>336</v>
      </c>
      <c r="B40" s="1">
        <v>28</v>
      </c>
    </row>
    <row r="41" spans="1:14">
      <c r="A41" s="1" t="s">
        <v>337</v>
      </c>
      <c r="B41" s="1">
        <v>21</v>
      </c>
    </row>
    <row r="42" spans="1:14">
      <c r="A42" s="1" t="s">
        <v>338</v>
      </c>
      <c r="B42" s="1">
        <v>28</v>
      </c>
    </row>
    <row r="43" spans="1:14">
      <c r="A43" s="1" t="s">
        <v>339</v>
      </c>
      <c r="B43" s="1">
        <v>22</v>
      </c>
    </row>
    <row r="44" spans="1:14">
      <c r="A44" s="1" t="s">
        <v>340</v>
      </c>
      <c r="B44" s="1">
        <v>20</v>
      </c>
    </row>
    <row r="45" spans="1:14" s="118" customFormat="1" ht="15.75" thickBot="1">
      <c r="A45" s="1" t="s">
        <v>341</v>
      </c>
      <c r="B45" s="1">
        <v>20</v>
      </c>
    </row>
    <row r="46" spans="1:14">
      <c r="A46" s="179" t="s">
        <v>375</v>
      </c>
      <c r="B46" s="179"/>
    </row>
    <row r="47" spans="1:14">
      <c r="A47" s="101" t="s">
        <v>358</v>
      </c>
      <c r="B47" s="165"/>
    </row>
    <row r="48" spans="1:14" s="10" customFormat="1">
      <c r="A48" s="1" t="s">
        <v>405</v>
      </c>
      <c r="B48" s="1">
        <v>2</v>
      </c>
      <c r="D48"/>
    </row>
    <row r="49" spans="1:14" s="10" customFormat="1">
      <c r="A49" s="101" t="s">
        <v>63</v>
      </c>
      <c r="B49" s="1"/>
      <c r="D49"/>
    </row>
    <row r="50" spans="1:14" s="10" customFormat="1">
      <c r="A50" s="1" t="s">
        <v>406</v>
      </c>
      <c r="B50" s="1">
        <v>3</v>
      </c>
      <c r="D50"/>
    </row>
    <row r="51" spans="1:14" s="10" customFormat="1">
      <c r="A51" s="1" t="s">
        <v>309</v>
      </c>
      <c r="B51" s="1">
        <v>1</v>
      </c>
      <c r="D51"/>
    </row>
    <row r="52" spans="1:14" s="10" customFormat="1">
      <c r="A52" s="1" t="s">
        <v>310</v>
      </c>
      <c r="B52" s="1">
        <v>5</v>
      </c>
      <c r="D52"/>
      <c r="N52" s="112"/>
    </row>
    <row r="53" spans="1:14" s="10" customFormat="1">
      <c r="A53" s="1" t="s">
        <v>408</v>
      </c>
      <c r="B53" s="1">
        <v>1</v>
      </c>
      <c r="D53"/>
    </row>
    <row r="54" spans="1:14">
      <c r="A54" s="1" t="s">
        <v>311</v>
      </c>
      <c r="B54" s="1">
        <v>1</v>
      </c>
    </row>
    <row r="55" spans="1:14">
      <c r="A55" s="101" t="s">
        <v>79</v>
      </c>
      <c r="B55" s="1"/>
    </row>
    <row r="56" spans="1:14">
      <c r="A56" s="1" t="s">
        <v>312</v>
      </c>
      <c r="B56" s="1">
        <v>2</v>
      </c>
    </row>
    <row r="57" spans="1:14">
      <c r="A57" s="1" t="s">
        <v>409</v>
      </c>
      <c r="B57" s="1">
        <v>3</v>
      </c>
    </row>
    <row r="58" spans="1:14">
      <c r="A58" s="101" t="s">
        <v>91</v>
      </c>
      <c r="B58" s="1"/>
    </row>
    <row r="59" spans="1:14">
      <c r="A59" s="1" t="s">
        <v>410</v>
      </c>
      <c r="B59" s="1">
        <v>2</v>
      </c>
    </row>
    <row r="60" spans="1:14">
      <c r="A60" s="1" t="s">
        <v>317</v>
      </c>
      <c r="B60" s="1">
        <v>4</v>
      </c>
    </row>
    <row r="61" spans="1:14">
      <c r="A61" s="1" t="s">
        <v>318</v>
      </c>
      <c r="B61" s="1">
        <v>2</v>
      </c>
    </row>
    <row r="62" spans="1:14">
      <c r="A62" s="1" t="s">
        <v>319</v>
      </c>
      <c r="B62" s="1">
        <v>1</v>
      </c>
    </row>
    <row r="63" spans="1:14">
      <c r="A63" s="101" t="s">
        <v>100</v>
      </c>
      <c r="B63" s="1"/>
    </row>
    <row r="64" spans="1:14">
      <c r="A64" s="1" t="s">
        <v>325</v>
      </c>
      <c r="B64" s="1">
        <v>1</v>
      </c>
    </row>
    <row r="65" spans="1:14">
      <c r="A65" s="101" t="s">
        <v>116</v>
      </c>
      <c r="B65" s="1"/>
    </row>
    <row r="66" spans="1:14">
      <c r="A66" s="1" t="s">
        <v>333</v>
      </c>
      <c r="B66" s="1">
        <v>6</v>
      </c>
    </row>
    <row r="67" spans="1:14">
      <c r="A67" s="1" t="s">
        <v>337</v>
      </c>
      <c r="B67" s="1">
        <v>5</v>
      </c>
    </row>
    <row r="68" spans="1:14">
      <c r="A68" s="1" t="s">
        <v>339</v>
      </c>
      <c r="B68" s="1">
        <v>6</v>
      </c>
    </row>
    <row r="69" spans="1:14">
      <c r="A69" s="1" t="s">
        <v>340</v>
      </c>
      <c r="B69" s="1">
        <v>7</v>
      </c>
    </row>
    <row r="70" spans="1:14" s="118" customFormat="1" ht="15.75" thickBot="1">
      <c r="A70" s="1" t="s">
        <v>341</v>
      </c>
      <c r="B70" s="1">
        <v>4</v>
      </c>
    </row>
    <row r="72" spans="1:14">
      <c r="A72" s="179" t="s">
        <v>376</v>
      </c>
      <c r="B72" s="179"/>
    </row>
    <row r="73" spans="1:14">
      <c r="A73" s="101" t="s">
        <v>358</v>
      </c>
      <c r="B73" s="165"/>
      <c r="C73" s="117"/>
    </row>
    <row r="74" spans="1:14">
      <c r="A74" s="1" t="s">
        <v>403</v>
      </c>
      <c r="B74" s="1">
        <v>27</v>
      </c>
    </row>
    <row r="75" spans="1:14">
      <c r="A75" s="1" t="s">
        <v>404</v>
      </c>
      <c r="B75" s="1">
        <v>27</v>
      </c>
    </row>
    <row r="76" spans="1:14">
      <c r="A76" s="1" t="s">
        <v>307</v>
      </c>
      <c r="B76" s="1">
        <v>30</v>
      </c>
    </row>
    <row r="77" spans="1:14">
      <c r="A77" s="1" t="s">
        <v>308</v>
      </c>
      <c r="B77" s="1">
        <v>26</v>
      </c>
    </row>
    <row r="78" spans="1:14">
      <c r="A78" s="1" t="s">
        <v>405</v>
      </c>
      <c r="B78" s="1">
        <v>26</v>
      </c>
    </row>
    <row r="79" spans="1:14">
      <c r="A79" s="101" t="s">
        <v>63</v>
      </c>
      <c r="B79" s="1"/>
    </row>
    <row r="80" spans="1:14">
      <c r="A80" s="1" t="s">
        <v>406</v>
      </c>
      <c r="B80" s="1">
        <v>29</v>
      </c>
    </row>
    <row r="81" spans="1:14">
      <c r="A81" s="1" t="s">
        <v>309</v>
      </c>
      <c r="B81" s="1">
        <v>29</v>
      </c>
    </row>
    <row r="82" spans="1:14">
      <c r="A82" s="1" t="s">
        <v>310</v>
      </c>
      <c r="B82" s="1">
        <v>31</v>
      </c>
    </row>
    <row r="83" spans="1:14">
      <c r="A83" s="1" t="s">
        <v>407</v>
      </c>
      <c r="B83" s="1">
        <v>31</v>
      </c>
    </row>
    <row r="84" spans="1:14">
      <c r="A84" s="1" t="s">
        <v>408</v>
      </c>
      <c r="B84" s="1">
        <v>27</v>
      </c>
    </row>
    <row r="85" spans="1:14">
      <c r="A85" s="1" t="s">
        <v>311</v>
      </c>
      <c r="B85" s="1">
        <v>28</v>
      </c>
    </row>
    <row r="86" spans="1:14">
      <c r="A86" s="101" t="s">
        <v>79</v>
      </c>
      <c r="B86" s="1"/>
    </row>
    <row r="87" spans="1:14">
      <c r="A87" s="1" t="s">
        <v>312</v>
      </c>
      <c r="B87" s="1">
        <v>30</v>
      </c>
    </row>
    <row r="88" spans="1:14">
      <c r="A88" s="1" t="s">
        <v>409</v>
      </c>
      <c r="B88" s="1">
        <v>29</v>
      </c>
    </row>
    <row r="89" spans="1:14">
      <c r="A89" s="1" t="s">
        <v>313</v>
      </c>
      <c r="B89" s="1">
        <v>29</v>
      </c>
    </row>
    <row r="90" spans="1:14">
      <c r="A90" s="1" t="s">
        <v>314</v>
      </c>
      <c r="B90" s="1">
        <v>29</v>
      </c>
    </row>
    <row r="91" spans="1:14">
      <c r="A91" s="1" t="s">
        <v>315</v>
      </c>
      <c r="B91" s="1">
        <v>30</v>
      </c>
    </row>
    <row r="92" spans="1:14">
      <c r="A92" s="1" t="s">
        <v>316</v>
      </c>
      <c r="B92" s="1">
        <v>30</v>
      </c>
    </row>
    <row r="93" spans="1:14">
      <c r="A93" s="101" t="s">
        <v>91</v>
      </c>
      <c r="B93" s="1"/>
    </row>
    <row r="94" spans="1:14">
      <c r="A94" s="1" t="s">
        <v>410</v>
      </c>
      <c r="B94" s="1">
        <v>31</v>
      </c>
    </row>
    <row r="95" spans="1:14">
      <c r="A95" s="1" t="s">
        <v>317</v>
      </c>
      <c r="B95" s="1">
        <v>30</v>
      </c>
    </row>
    <row r="96" spans="1:14">
      <c r="A96" s="1" t="s">
        <v>318</v>
      </c>
      <c r="B96" s="1">
        <v>31</v>
      </c>
    </row>
    <row r="97" spans="1:14">
      <c r="A97" s="1" t="s">
        <v>319</v>
      </c>
      <c r="B97" s="1">
        <v>33</v>
      </c>
    </row>
    <row r="98" spans="1:14">
      <c r="A98" s="1" t="s">
        <v>320</v>
      </c>
      <c r="B98" s="1">
        <v>35</v>
      </c>
    </row>
    <row r="99" spans="1:14">
      <c r="A99" s="1" t="s">
        <v>321</v>
      </c>
      <c r="B99" s="1">
        <v>35</v>
      </c>
    </row>
    <row r="100" spans="1:14">
      <c r="A100" s="101" t="s">
        <v>100</v>
      </c>
      <c r="B100" s="1"/>
    </row>
    <row r="101" spans="1:14">
      <c r="A101" s="1" t="s">
        <v>322</v>
      </c>
      <c r="B101" s="1">
        <v>33</v>
      </c>
    </row>
    <row r="102" spans="1:14">
      <c r="A102" s="1" t="s">
        <v>323</v>
      </c>
      <c r="B102" s="1">
        <v>31</v>
      </c>
    </row>
    <row r="103" spans="1:14">
      <c r="A103" s="1" t="s">
        <v>324</v>
      </c>
      <c r="B103" s="1">
        <v>24</v>
      </c>
    </row>
    <row r="104" spans="1:14">
      <c r="A104" s="1" t="s">
        <v>325</v>
      </c>
      <c r="B104" s="1">
        <v>27</v>
      </c>
    </row>
    <row r="105" spans="1:14">
      <c r="A105" s="1" t="s">
        <v>326</v>
      </c>
      <c r="B105" s="1">
        <v>29</v>
      </c>
    </row>
    <row r="106" spans="1:14">
      <c r="A106" s="1" t="s">
        <v>327</v>
      </c>
      <c r="B106" s="1">
        <v>28</v>
      </c>
    </row>
    <row r="107" spans="1:14">
      <c r="A107" s="101" t="s">
        <v>116</v>
      </c>
      <c r="B107" s="1"/>
    </row>
    <row r="108" spans="1:14">
      <c r="A108" s="1" t="s">
        <v>333</v>
      </c>
      <c r="B108" s="1">
        <v>32</v>
      </c>
    </row>
    <row r="109" spans="1:14">
      <c r="A109" s="1" t="s">
        <v>334</v>
      </c>
      <c r="B109" s="1">
        <v>29</v>
      </c>
    </row>
    <row r="110" spans="1:14">
      <c r="A110" s="1" t="s">
        <v>335</v>
      </c>
      <c r="B110" s="1">
        <v>32</v>
      </c>
    </row>
    <row r="111" spans="1:14">
      <c r="A111" s="1" t="s">
        <v>336</v>
      </c>
      <c r="B111" s="1">
        <v>29</v>
      </c>
    </row>
    <row r="112" spans="1:14">
      <c r="A112" s="1" t="s">
        <v>337</v>
      </c>
      <c r="B112" s="1">
        <v>31</v>
      </c>
    </row>
    <row r="113" spans="1:14">
      <c r="A113" s="1" t="s">
        <v>338</v>
      </c>
      <c r="B113" s="1">
        <v>29</v>
      </c>
    </row>
    <row r="114" spans="1:14">
      <c r="A114" s="1" t="s">
        <v>339</v>
      </c>
      <c r="B114" s="1">
        <v>29</v>
      </c>
    </row>
    <row r="115" spans="1:14">
      <c r="A115" s="1" t="s">
        <v>340</v>
      </c>
      <c r="B115" s="1">
        <v>30</v>
      </c>
    </row>
    <row r="116" spans="1:14" ht="15.75" thickBot="1">
      <c r="A116" s="1" t="s">
        <v>341</v>
      </c>
      <c r="B116" s="1">
        <v>33</v>
      </c>
      <c r="C116" s="118"/>
    </row>
    <row r="127" spans="1:14">
      <c r="D127" t="s">
        <v>14</v>
      </c>
    </row>
  </sheetData>
  <mergeCells count="3">
    <mergeCell ref="A72:B72"/>
    <mergeCell ref="A1:B1"/>
    <mergeCell ref="A46:B46"/>
  </mergeCells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97"/>
  <sheetViews>
    <sheetView topLeftCell="B1" zoomScaleNormal="100" workbookViewId="0">
      <selection activeCell="A141" sqref="A141"/>
    </sheetView>
  </sheetViews>
  <sheetFormatPr baseColWidth="10" defaultColWidth="10.85546875" defaultRowHeight="15"/>
  <cols>
    <col min="1" max="1" width="112.140625" style="156" customWidth="1"/>
    <col min="2" max="2" width="57.140625" style="133" customWidth="1"/>
    <col min="3" max="16384" width="10.85546875" style="133"/>
  </cols>
  <sheetData>
    <row r="1" spans="1:15">
      <c r="A1" s="180" t="s">
        <v>359</v>
      </c>
      <c r="B1" s="181"/>
      <c r="C1" s="182"/>
    </row>
    <row r="2" spans="1:15">
      <c r="A2" s="126" t="s">
        <v>358</v>
      </c>
      <c r="B2" s="127"/>
      <c r="C2" s="134"/>
      <c r="D2" s="135"/>
      <c r="E2" s="135"/>
    </row>
    <row r="3" spans="1:15" ht="45">
      <c r="A3" s="128" t="s">
        <v>403</v>
      </c>
      <c r="B3" s="136" t="s">
        <v>58</v>
      </c>
      <c r="C3" s="137">
        <v>30</v>
      </c>
    </row>
    <row r="4" spans="1:15" ht="45">
      <c r="A4" s="128" t="s">
        <v>404</v>
      </c>
      <c r="B4" s="138" t="s">
        <v>59</v>
      </c>
      <c r="C4" s="137">
        <v>30</v>
      </c>
    </row>
    <row r="5" spans="1:15" ht="45">
      <c r="A5" s="128" t="s">
        <v>308</v>
      </c>
      <c r="B5" s="138" t="s">
        <v>61</v>
      </c>
      <c r="C5" s="137">
        <v>31</v>
      </c>
    </row>
    <row r="6" spans="1:15" ht="45">
      <c r="A6" s="128" t="s">
        <v>405</v>
      </c>
      <c r="B6" s="136" t="s">
        <v>62</v>
      </c>
      <c r="C6" s="137">
        <v>29</v>
      </c>
    </row>
    <row r="7" spans="1:15">
      <c r="A7" s="126" t="s">
        <v>63</v>
      </c>
      <c r="B7" s="127"/>
      <c r="C7" s="139"/>
    </row>
    <row r="8" spans="1:15" ht="45">
      <c r="A8" s="128" t="s">
        <v>408</v>
      </c>
      <c r="B8" s="136" t="s">
        <v>66</v>
      </c>
      <c r="C8" s="137">
        <v>29</v>
      </c>
    </row>
    <row r="9" spans="1:15" ht="30">
      <c r="A9" s="128" t="s">
        <v>311</v>
      </c>
      <c r="B9" s="136" t="s">
        <v>82</v>
      </c>
      <c r="C9" s="137">
        <v>28</v>
      </c>
    </row>
    <row r="10" spans="1:15">
      <c r="A10" s="126" t="s">
        <v>79</v>
      </c>
      <c r="B10" s="127"/>
      <c r="C10" s="139"/>
    </row>
    <row r="11" spans="1:15">
      <c r="A11" s="128" t="s">
        <v>313</v>
      </c>
      <c r="B11" s="138" t="s">
        <v>84</v>
      </c>
      <c r="C11" s="137">
        <v>28</v>
      </c>
    </row>
    <row r="12" spans="1:15" ht="30">
      <c r="A12" s="128" t="s">
        <v>314</v>
      </c>
      <c r="B12" s="138" t="s">
        <v>85</v>
      </c>
      <c r="C12" s="137">
        <v>28</v>
      </c>
    </row>
    <row r="13" spans="1:15">
      <c r="A13" s="126" t="s">
        <v>100</v>
      </c>
      <c r="B13" s="127"/>
      <c r="C13" s="139"/>
    </row>
    <row r="14" spans="1:15">
      <c r="A14" s="128" t="s">
        <v>324</v>
      </c>
      <c r="B14" s="136"/>
      <c r="C14" s="137">
        <v>33</v>
      </c>
    </row>
    <row r="15" spans="1:15" ht="30">
      <c r="A15" s="128" t="s">
        <v>325</v>
      </c>
      <c r="B15" s="138" t="s">
        <v>109</v>
      </c>
      <c r="C15" s="137">
        <v>29</v>
      </c>
    </row>
    <row r="16" spans="1:15" ht="30">
      <c r="A16" s="128" t="s">
        <v>326</v>
      </c>
      <c r="B16" s="136" t="s">
        <v>111</v>
      </c>
      <c r="C16" s="137">
        <v>28</v>
      </c>
    </row>
    <row r="17" spans="1:15" ht="30">
      <c r="A17" s="128" t="s">
        <v>327</v>
      </c>
      <c r="B17" s="136" t="s">
        <v>112</v>
      </c>
      <c r="C17" s="137">
        <v>29</v>
      </c>
    </row>
    <row r="18" spans="1:15">
      <c r="A18" s="126" t="s">
        <v>116</v>
      </c>
      <c r="B18" s="127"/>
      <c r="C18" s="139"/>
    </row>
    <row r="19" spans="1:15">
      <c r="A19" s="128" t="s">
        <v>334</v>
      </c>
      <c r="B19" s="140" t="s">
        <v>223</v>
      </c>
      <c r="C19" s="137">
        <v>28</v>
      </c>
    </row>
    <row r="20" spans="1:15">
      <c r="A20" s="128" t="s">
        <v>336</v>
      </c>
      <c r="B20" s="140" t="s">
        <v>227</v>
      </c>
      <c r="C20" s="137">
        <v>28</v>
      </c>
    </row>
    <row r="21" spans="1:15" ht="15.75" thickBot="1">
      <c r="A21" s="131" t="s">
        <v>338</v>
      </c>
      <c r="B21" s="141" t="s">
        <v>231</v>
      </c>
      <c r="C21" s="142">
        <v>28</v>
      </c>
    </row>
    <row r="22" spans="1:15" s="145" customFormat="1" ht="15.75" thickBot="1">
      <c r="A22" s="143"/>
      <c r="B22" s="144"/>
    </row>
    <row r="23" spans="1:15">
      <c r="A23" s="180" t="s">
        <v>360</v>
      </c>
      <c r="B23" s="181"/>
      <c r="C23" s="182"/>
    </row>
    <row r="24" spans="1:15" s="129" customFormat="1">
      <c r="A24" s="126" t="s">
        <v>358</v>
      </c>
      <c r="B24" s="146"/>
      <c r="C24" s="147"/>
      <c r="E24" s="133"/>
    </row>
    <row r="25" spans="1:15" s="129" customFormat="1" ht="45">
      <c r="A25" s="128" t="s">
        <v>405</v>
      </c>
      <c r="B25" s="129" t="s">
        <v>62</v>
      </c>
      <c r="C25" s="137">
        <v>2</v>
      </c>
      <c r="E25" s="133"/>
    </row>
    <row r="26" spans="1:15" s="129" customFormat="1">
      <c r="A26" s="126" t="s">
        <v>63</v>
      </c>
      <c r="B26" s="127"/>
      <c r="C26" s="139"/>
      <c r="E26" s="133"/>
    </row>
    <row r="27" spans="1:15" s="129" customFormat="1" ht="45">
      <c r="A27" s="128" t="s">
        <v>406</v>
      </c>
      <c r="B27" s="130" t="s">
        <v>64</v>
      </c>
      <c r="C27" s="137">
        <v>3</v>
      </c>
      <c r="E27" s="133"/>
      <c r="O27" s="148"/>
    </row>
    <row r="28" spans="1:15" ht="30">
      <c r="A28" s="128" t="s">
        <v>310</v>
      </c>
      <c r="B28" s="129" t="s">
        <v>67</v>
      </c>
      <c r="C28" s="137">
        <v>5</v>
      </c>
    </row>
    <row r="29" spans="1:15">
      <c r="A29" s="126" t="s">
        <v>79</v>
      </c>
      <c r="B29" s="127"/>
      <c r="C29" s="139"/>
    </row>
    <row r="30" spans="1:15" ht="45">
      <c r="A30" s="128" t="s">
        <v>312</v>
      </c>
      <c r="B30" s="129" t="s">
        <v>81</v>
      </c>
      <c r="C30" s="137">
        <v>2</v>
      </c>
    </row>
    <row r="31" spans="1:15" ht="45">
      <c r="A31" s="128" t="s">
        <v>409</v>
      </c>
      <c r="B31" s="130" t="s">
        <v>83</v>
      </c>
      <c r="C31" s="137">
        <v>3</v>
      </c>
    </row>
    <row r="32" spans="1:15">
      <c r="A32" s="126" t="s">
        <v>91</v>
      </c>
      <c r="B32" s="127"/>
      <c r="C32" s="139"/>
    </row>
    <row r="33" spans="1:15" ht="45">
      <c r="A33" s="128" t="s">
        <v>410</v>
      </c>
      <c r="B33" s="130" t="s">
        <v>92</v>
      </c>
      <c r="C33" s="137">
        <v>2</v>
      </c>
    </row>
    <row r="34" spans="1:15" ht="30">
      <c r="A34" s="128" t="s">
        <v>317</v>
      </c>
      <c r="B34" s="130" t="s">
        <v>93</v>
      </c>
      <c r="C34" s="137">
        <v>4</v>
      </c>
    </row>
    <row r="35" spans="1:15">
      <c r="A35" s="128" t="s">
        <v>318</v>
      </c>
      <c r="B35" s="129" t="s">
        <v>84</v>
      </c>
      <c r="C35" s="137">
        <v>2</v>
      </c>
    </row>
    <row r="36" spans="1:15">
      <c r="A36" s="126" t="s">
        <v>116</v>
      </c>
      <c r="B36" s="127"/>
      <c r="C36" s="139"/>
    </row>
    <row r="37" spans="1:15">
      <c r="A37" s="128" t="s">
        <v>333</v>
      </c>
      <c r="B37" s="149" t="s">
        <v>222</v>
      </c>
      <c r="C37" s="137">
        <v>6</v>
      </c>
    </row>
    <row r="38" spans="1:15">
      <c r="A38" s="128" t="s">
        <v>337</v>
      </c>
      <c r="B38" s="140" t="s">
        <v>230</v>
      </c>
      <c r="C38" s="137">
        <v>5</v>
      </c>
    </row>
    <row r="39" spans="1:15">
      <c r="A39" s="128" t="s">
        <v>339</v>
      </c>
      <c r="B39" s="140" t="s">
        <v>232</v>
      </c>
      <c r="C39" s="137">
        <v>6</v>
      </c>
    </row>
    <row r="40" spans="1:15" s="129" customFormat="1">
      <c r="A40" s="128" t="s">
        <v>340</v>
      </c>
      <c r="B40" s="140" t="s">
        <v>234</v>
      </c>
      <c r="C40" s="137">
        <v>7</v>
      </c>
    </row>
    <row r="41" spans="1:15" s="145" customFormat="1" ht="15.75" thickBot="1">
      <c r="A41" s="150" t="s">
        <v>341</v>
      </c>
      <c r="B41" s="151" t="s">
        <v>236</v>
      </c>
      <c r="C41" s="137">
        <v>4</v>
      </c>
    </row>
    <row r="42" spans="1:15" s="152" customFormat="1" ht="15.75" thickBot="1">
      <c r="A42" s="143"/>
      <c r="B42" s="144"/>
      <c r="C42" s="145"/>
    </row>
    <row r="43" spans="1:15">
      <c r="A43" s="180" t="s">
        <v>361</v>
      </c>
      <c r="B43" s="181"/>
      <c r="C43" s="182"/>
    </row>
    <row r="44" spans="1:15">
      <c r="A44" s="126" t="s">
        <v>63</v>
      </c>
      <c r="B44" s="127"/>
      <c r="C44" s="139"/>
    </row>
    <row r="45" spans="1:15" ht="30">
      <c r="A45" s="128" t="s">
        <v>310</v>
      </c>
      <c r="B45" s="129" t="s">
        <v>67</v>
      </c>
      <c r="C45" s="137">
        <v>31</v>
      </c>
    </row>
    <row r="46" spans="1:15" ht="45">
      <c r="A46" s="128" t="s">
        <v>407</v>
      </c>
      <c r="B46" s="129" t="s">
        <v>61</v>
      </c>
      <c r="C46" s="137">
        <v>31</v>
      </c>
    </row>
    <row r="47" spans="1:15">
      <c r="A47" s="126" t="s">
        <v>91</v>
      </c>
      <c r="B47" s="127"/>
      <c r="C47" s="139"/>
    </row>
    <row r="48" spans="1:15" ht="45">
      <c r="A48" s="128" t="s">
        <v>410</v>
      </c>
      <c r="B48" s="130" t="s">
        <v>92</v>
      </c>
      <c r="C48" s="137">
        <v>31</v>
      </c>
    </row>
    <row r="49" spans="1:15">
      <c r="A49" s="128" t="s">
        <v>318</v>
      </c>
      <c r="B49" s="129" t="s">
        <v>84</v>
      </c>
      <c r="C49" s="137">
        <v>31</v>
      </c>
    </row>
    <row r="50" spans="1:15" ht="30">
      <c r="A50" s="128" t="s">
        <v>319</v>
      </c>
      <c r="B50" s="129" t="s">
        <v>95</v>
      </c>
      <c r="C50" s="137">
        <v>33</v>
      </c>
    </row>
    <row r="51" spans="1:15" ht="30">
      <c r="A51" s="128" t="s">
        <v>320</v>
      </c>
      <c r="B51" s="129" t="s">
        <v>97</v>
      </c>
      <c r="C51" s="137">
        <v>35</v>
      </c>
    </row>
    <row r="52" spans="1:15" ht="30">
      <c r="A52" s="128" t="s">
        <v>321</v>
      </c>
      <c r="B52" s="129" t="s">
        <v>94</v>
      </c>
      <c r="C52" s="137">
        <v>35</v>
      </c>
    </row>
    <row r="53" spans="1:15">
      <c r="A53" s="126" t="s">
        <v>100</v>
      </c>
      <c r="B53" s="127"/>
      <c r="C53" s="139"/>
    </row>
    <row r="54" spans="1:15" ht="45">
      <c r="A54" s="128" t="s">
        <v>322</v>
      </c>
      <c r="B54" s="130" t="s">
        <v>101</v>
      </c>
      <c r="C54" s="137">
        <v>33</v>
      </c>
    </row>
    <row r="55" spans="1:15" ht="30">
      <c r="A55" s="128" t="s">
        <v>323</v>
      </c>
      <c r="B55" s="129" t="s">
        <v>110</v>
      </c>
      <c r="C55" s="137">
        <v>31</v>
      </c>
    </row>
    <row r="56" spans="1:15">
      <c r="A56" s="126" t="s">
        <v>116</v>
      </c>
      <c r="B56" s="127"/>
      <c r="C56" s="139"/>
    </row>
    <row r="57" spans="1:15" s="129" customFormat="1">
      <c r="A57" s="128" t="s">
        <v>333</v>
      </c>
      <c r="B57" s="149" t="s">
        <v>222</v>
      </c>
      <c r="C57" s="137">
        <v>32</v>
      </c>
    </row>
    <row r="58" spans="1:15">
      <c r="A58" s="128" t="s">
        <v>335</v>
      </c>
      <c r="B58" s="149" t="s">
        <v>225</v>
      </c>
      <c r="C58" s="137">
        <v>32</v>
      </c>
    </row>
    <row r="59" spans="1:15" ht="15.75" thickBot="1">
      <c r="A59" s="153" t="s">
        <v>341</v>
      </c>
      <c r="B59" s="154" t="s">
        <v>236</v>
      </c>
      <c r="C59" s="155">
        <v>33</v>
      </c>
    </row>
    <row r="60" spans="1:15" ht="15.75" thickBot="1"/>
    <row r="61" spans="1:15">
      <c r="A61" s="183" t="s">
        <v>362</v>
      </c>
      <c r="B61" s="184"/>
      <c r="C61" s="185"/>
    </row>
    <row r="62" spans="1:15">
      <c r="A62" s="126" t="s">
        <v>358</v>
      </c>
      <c r="B62" s="157"/>
      <c r="C62" s="147"/>
    </row>
    <row r="63" spans="1:15" ht="30">
      <c r="A63" s="128" t="s">
        <v>307</v>
      </c>
      <c r="B63" s="129" t="s">
        <v>60</v>
      </c>
      <c r="C63" s="158">
        <v>21</v>
      </c>
    </row>
    <row r="64" spans="1:15">
      <c r="A64" s="126" t="s">
        <v>63</v>
      </c>
      <c r="B64" s="127"/>
      <c r="C64" s="139"/>
    </row>
    <row r="65" spans="1:15" ht="30">
      <c r="A65" s="128" t="s">
        <v>310</v>
      </c>
      <c r="B65" s="129" t="s">
        <v>67</v>
      </c>
      <c r="C65" s="158">
        <v>21</v>
      </c>
    </row>
    <row r="66" spans="1:15">
      <c r="A66" s="126" t="s">
        <v>91</v>
      </c>
      <c r="B66" s="127"/>
      <c r="C66" s="139"/>
    </row>
    <row r="67" spans="1:15" ht="30">
      <c r="A67" s="128" t="s">
        <v>320</v>
      </c>
      <c r="B67" s="129" t="s">
        <v>97</v>
      </c>
      <c r="C67" s="158">
        <v>22</v>
      </c>
    </row>
    <row r="68" spans="1:15" ht="30">
      <c r="A68" s="128" t="s">
        <v>321</v>
      </c>
      <c r="B68" s="129" t="s">
        <v>94</v>
      </c>
      <c r="C68" s="158">
        <v>22</v>
      </c>
    </row>
    <row r="69" spans="1:15">
      <c r="A69" s="126" t="s">
        <v>116</v>
      </c>
      <c r="B69" s="127"/>
      <c r="C69" s="139"/>
    </row>
    <row r="70" spans="1:15">
      <c r="A70" s="128" t="s">
        <v>333</v>
      </c>
      <c r="B70" s="149" t="s">
        <v>222</v>
      </c>
      <c r="C70" s="158">
        <v>19</v>
      </c>
    </row>
    <row r="71" spans="1:15">
      <c r="A71" s="128" t="s">
        <v>337</v>
      </c>
      <c r="B71" s="140" t="s">
        <v>230</v>
      </c>
      <c r="C71" s="158">
        <v>21</v>
      </c>
    </row>
    <row r="72" spans="1:15">
      <c r="A72" s="128" t="s">
        <v>339</v>
      </c>
      <c r="B72" s="140" t="s">
        <v>232</v>
      </c>
      <c r="C72" s="158">
        <v>22</v>
      </c>
    </row>
    <row r="73" spans="1:15">
      <c r="A73" s="159" t="s">
        <v>340</v>
      </c>
      <c r="B73" s="160" t="s">
        <v>234</v>
      </c>
      <c r="C73" s="161">
        <v>20</v>
      </c>
    </row>
    <row r="74" spans="1:15" ht="15.75" thickBot="1">
      <c r="A74" s="153" t="s">
        <v>341</v>
      </c>
      <c r="B74" s="154" t="s">
        <v>236</v>
      </c>
      <c r="C74" s="162">
        <v>20</v>
      </c>
    </row>
    <row r="75" spans="1:15" ht="15.75" thickBot="1">
      <c r="A75" s="143"/>
      <c r="B75" s="144"/>
      <c r="C75" s="145"/>
    </row>
    <row r="76" spans="1:15">
      <c r="A76" s="183" t="s">
        <v>363</v>
      </c>
      <c r="B76" s="184"/>
      <c r="C76" s="185"/>
    </row>
    <row r="77" spans="1:15">
      <c r="A77" s="126" t="s">
        <v>63</v>
      </c>
      <c r="B77" s="127"/>
      <c r="C77" s="139"/>
    </row>
    <row r="78" spans="1:15" ht="30">
      <c r="A78" s="128" t="s">
        <v>309</v>
      </c>
      <c r="B78" s="129" t="s">
        <v>65</v>
      </c>
      <c r="C78" s="158">
        <v>1</v>
      </c>
    </row>
    <row r="79" spans="1:15" ht="45">
      <c r="A79" s="128" t="s">
        <v>408</v>
      </c>
      <c r="B79" s="129" t="s">
        <v>66</v>
      </c>
      <c r="C79" s="158">
        <v>1</v>
      </c>
    </row>
    <row r="80" spans="1:15" ht="30">
      <c r="A80" s="128" t="s">
        <v>311</v>
      </c>
      <c r="B80" s="129" t="s">
        <v>82</v>
      </c>
      <c r="C80" s="158">
        <v>1</v>
      </c>
    </row>
    <row r="81" spans="1:15">
      <c r="A81" s="126" t="s">
        <v>91</v>
      </c>
      <c r="B81" s="127"/>
      <c r="C81" s="139"/>
    </row>
    <row r="82" spans="1:15" ht="30">
      <c r="A82" s="128" t="s">
        <v>319</v>
      </c>
      <c r="B82" s="129" t="s">
        <v>95</v>
      </c>
      <c r="C82" s="158">
        <v>1</v>
      </c>
    </row>
    <row r="83" spans="1:15">
      <c r="A83" s="126" t="s">
        <v>100</v>
      </c>
      <c r="B83" s="127"/>
      <c r="C83" s="139"/>
    </row>
    <row r="84" spans="1:15" ht="30.75" thickBot="1">
      <c r="A84" s="131" t="s">
        <v>325</v>
      </c>
      <c r="B84" s="132" t="s">
        <v>109</v>
      </c>
      <c r="C84" s="163">
        <v>1</v>
      </c>
    </row>
    <row r="85" spans="1:15" ht="15.75" thickBot="1">
      <c r="A85" s="143"/>
      <c r="B85" s="144"/>
      <c r="C85" s="145"/>
    </row>
    <row r="86" spans="1:15">
      <c r="A86" s="183" t="s">
        <v>364</v>
      </c>
      <c r="B86" s="184"/>
      <c r="C86" s="185"/>
    </row>
    <row r="87" spans="1:15">
      <c r="A87" s="126" t="s">
        <v>358</v>
      </c>
      <c r="B87" s="127"/>
      <c r="C87" s="134"/>
    </row>
    <row r="88" spans="1:15" ht="45">
      <c r="A88" s="128" t="s">
        <v>403</v>
      </c>
      <c r="B88" s="129" t="s">
        <v>58</v>
      </c>
      <c r="C88" s="158">
        <v>27</v>
      </c>
    </row>
    <row r="89" spans="1:15" ht="45">
      <c r="A89" s="128" t="s">
        <v>404</v>
      </c>
      <c r="B89" s="130" t="s">
        <v>59</v>
      </c>
      <c r="C89" s="158">
        <v>27</v>
      </c>
    </row>
    <row r="90" spans="1:15" ht="45">
      <c r="A90" s="128" t="s">
        <v>308</v>
      </c>
      <c r="B90" s="130" t="s">
        <v>61</v>
      </c>
      <c r="C90" s="158">
        <v>26</v>
      </c>
    </row>
    <row r="91" spans="1:15" ht="45">
      <c r="A91" s="128" t="s">
        <v>405</v>
      </c>
      <c r="B91" s="129" t="s">
        <v>62</v>
      </c>
      <c r="C91" s="158">
        <v>26</v>
      </c>
    </row>
    <row r="92" spans="1:15">
      <c r="A92" s="126" t="s">
        <v>63</v>
      </c>
      <c r="B92" s="127"/>
      <c r="C92" s="139"/>
    </row>
    <row r="93" spans="1:15" ht="45">
      <c r="A93" s="128" t="s">
        <v>408</v>
      </c>
      <c r="B93" s="129" t="s">
        <v>66</v>
      </c>
      <c r="C93" s="158">
        <v>27</v>
      </c>
    </row>
    <row r="94" spans="1:15" ht="30">
      <c r="A94" s="128" t="s">
        <v>311</v>
      </c>
      <c r="B94" s="129" t="s">
        <v>82</v>
      </c>
      <c r="C94" s="158">
        <v>28</v>
      </c>
    </row>
    <row r="95" spans="1:15">
      <c r="A95" s="126" t="s">
        <v>100</v>
      </c>
      <c r="B95" s="127"/>
      <c r="C95" s="139"/>
    </row>
    <row r="96" spans="1:15">
      <c r="A96" s="128" t="s">
        <v>324</v>
      </c>
      <c r="B96" s="129"/>
      <c r="C96" s="158">
        <v>24</v>
      </c>
    </row>
    <row r="97" spans="1:15" ht="30.75" thickBot="1">
      <c r="A97" s="131" t="s">
        <v>325</v>
      </c>
      <c r="B97" s="132" t="s">
        <v>109</v>
      </c>
      <c r="C97" s="163">
        <v>27</v>
      </c>
    </row>
  </sheetData>
  <mergeCells count="6">
    <mergeCell ref="A1:C1"/>
    <mergeCell ref="A23:C23"/>
    <mergeCell ref="A43:C43"/>
    <mergeCell ref="A61:C61"/>
    <mergeCell ref="A76:C76"/>
    <mergeCell ref="A86:C86"/>
  </mergeCells>
  <hyperlinks>
    <hyperlink ref="B4" r:id="rId1"/>
    <hyperlink ref="B5" r:id="rId2"/>
    <hyperlink ref="B11" r:id="rId3"/>
    <hyperlink ref="B12" r:id="rId4"/>
    <hyperlink ref="B15" r:id="rId5"/>
    <hyperlink ref="B27" r:id="rId6"/>
    <hyperlink ref="B31" r:id="rId7"/>
    <hyperlink ref="B33" r:id="rId8"/>
    <hyperlink ref="B34" r:id="rId9"/>
    <hyperlink ref="B48" r:id="rId10"/>
    <hyperlink ref="B54" r:id="rId11"/>
    <hyperlink ref="B84" r:id="rId12"/>
    <hyperlink ref="B89" r:id="rId13"/>
    <hyperlink ref="B90" r:id="rId14"/>
    <hyperlink ref="B97" r:id="rId15"/>
  </hyperlinks>
  <pageMargins left="0.7" right="0.7" top="0.75" bottom="0.75" header="0.3" footer="0.3"/>
  <pageSetup paperSize="9" orientation="portrait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7"/>
  <sheetViews>
    <sheetView zoomScale="150" zoomScaleNormal="150" workbookViewId="0">
      <selection activeCell="K14" sqref="K14"/>
    </sheetView>
  </sheetViews>
  <sheetFormatPr baseColWidth="10" defaultRowHeight="15"/>
  <cols>
    <col min="1" max="1" width="28.140625" customWidth="1"/>
  </cols>
  <sheetData>
    <row r="1" spans="1:6">
      <c r="A1" s="114" t="s">
        <v>347</v>
      </c>
      <c r="B1" s="114" t="s">
        <v>353</v>
      </c>
      <c r="C1" s="114" t="s">
        <v>354</v>
      </c>
      <c r="D1" s="114" t="s">
        <v>355</v>
      </c>
      <c r="E1" s="114" t="s">
        <v>356</v>
      </c>
      <c r="F1" s="114" t="s">
        <v>357</v>
      </c>
    </row>
    <row r="2" spans="1:6">
      <c r="A2" s="101" t="s">
        <v>348</v>
      </c>
      <c r="B2" s="1">
        <v>30</v>
      </c>
      <c r="C2" s="1">
        <v>25</v>
      </c>
      <c r="D2" s="1">
        <v>25</v>
      </c>
      <c r="E2" s="1">
        <v>24</v>
      </c>
      <c r="F2" s="1">
        <v>24</v>
      </c>
    </row>
    <row r="3" spans="1:6">
      <c r="A3" s="101" t="s">
        <v>328</v>
      </c>
      <c r="B3" s="1">
        <v>30</v>
      </c>
      <c r="C3" s="1">
        <v>27</v>
      </c>
      <c r="D3" s="1">
        <v>25</v>
      </c>
      <c r="E3" s="1">
        <v>23</v>
      </c>
      <c r="F3" s="1">
        <v>26</v>
      </c>
    </row>
    <row r="4" spans="1:6">
      <c r="A4" s="101" t="s">
        <v>329</v>
      </c>
      <c r="B4" s="1">
        <v>21</v>
      </c>
      <c r="C4" s="1">
        <v>21</v>
      </c>
      <c r="D4" s="1">
        <v>28</v>
      </c>
      <c r="E4" s="1">
        <v>24</v>
      </c>
      <c r="F4" s="1">
        <v>33</v>
      </c>
    </row>
    <row r="5" spans="1:6">
      <c r="A5" s="101" t="s">
        <v>330</v>
      </c>
      <c r="B5" s="1">
        <v>31</v>
      </c>
      <c r="C5" s="1">
        <v>26</v>
      </c>
      <c r="D5" s="1">
        <v>28</v>
      </c>
      <c r="E5" s="1">
        <v>23</v>
      </c>
      <c r="F5" s="1">
        <v>29</v>
      </c>
    </row>
    <row r="6" spans="1:6">
      <c r="A6" s="101" t="s">
        <v>331</v>
      </c>
      <c r="B6" s="1">
        <v>29</v>
      </c>
      <c r="C6" s="1">
        <v>29</v>
      </c>
      <c r="D6" s="1">
        <v>27</v>
      </c>
      <c r="E6" s="1">
        <v>22</v>
      </c>
      <c r="F6" s="1">
        <v>28</v>
      </c>
    </row>
    <row r="7" spans="1:6">
      <c r="A7" s="101" t="s">
        <v>332</v>
      </c>
      <c r="B7" s="1"/>
      <c r="C7" s="1">
        <v>28</v>
      </c>
      <c r="D7" s="1">
        <v>27</v>
      </c>
      <c r="E7" s="1">
        <v>22</v>
      </c>
      <c r="F7" s="1">
        <v>29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GLOBAL</vt:lpstr>
      <vt:lpstr>GLOBAL rangos medias</vt:lpstr>
      <vt:lpstr>ARTICULOS </vt:lpstr>
      <vt:lpstr>ARTICULOS  categorizados</vt:lpstr>
      <vt:lpstr>ARTICULOS  top10</vt:lpstr>
      <vt:lpstr>NOTICIAS</vt:lpstr>
      <vt:lpstr>NOTICIAS categorizadas</vt:lpstr>
      <vt:lpstr>NOTICIAS top10  </vt:lpstr>
      <vt:lpstr>C</vt:lpstr>
      <vt:lpstr>foco de estudio</vt:lpstr>
    </vt:vector>
  </TitlesOfParts>
  <Company>Hewlett-Packard</Company>
  <LinksUpToDate>false</LinksUpToDate>
  <SharedDoc>false</SharedDoc>
  <HLinks>
    <vt:vector size="1020" baseType="variant"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458766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458765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458764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458763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458762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458761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458760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458759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458758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458757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458756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458755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458754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458753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458752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458766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458765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458764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458763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458762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458761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458760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458759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458758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458757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458756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458755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458754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458753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458752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458766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458765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458764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458763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458762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458761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458760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458759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458758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458757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458756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458755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458754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458753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458752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131082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131081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131080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131079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131078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131077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131076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131075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131074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131073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131072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524302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524301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524300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524299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524298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524297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524296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524295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524294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524293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524292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524291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524290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524289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524288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</vt:vector>
  </HLinks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Laly8a</dc:creator>
  <cp:lastModifiedBy>Armando</cp:lastModifiedBy>
  <cp:lastPrinted>2015-01-14T15:36:47Z</cp:lastPrinted>
  <dcterms:created xsi:type="dcterms:W3CDTF">2014-10-10T02:00:52Z</dcterms:created>
  <dcterms:modified xsi:type="dcterms:W3CDTF">2015-09-19T17:45:39Z</dcterms:modified>
</cp:coreProperties>
</file>